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2315" windowHeight="117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<sst xmlns="http://schemas.openxmlformats.org/spreadsheetml/2006/main" count="318" uniqueCount="301">
  <si>
    <t>№ строки</t>
  </si>
  <si>
    <t>Всего</t>
  </si>
  <si>
    <t>федеральный бюджет</t>
  </si>
  <si>
    <t>областной бюджет</t>
  </si>
  <si>
    <t>местный бюджет</t>
  </si>
  <si>
    <t>Наименование муниципальной программы и плановых мероприятий</t>
  </si>
  <si>
    <t>Всего            в тыс руб.</t>
  </si>
  <si>
    <t>В том числе по источникам финансирования (в тыс.руб.)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</si>
  <si>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</si>
  <si>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 том числе </t>
  </si>
  <si>
    <t>Фактически произведенные расходы</t>
  </si>
  <si>
    <t>% выполнения</t>
  </si>
  <si>
    <t>Причины невыполнения</t>
  </si>
  <si>
    <t>Наименование объектов</t>
  </si>
  <si>
    <t>Всего, в том числе:</t>
  </si>
  <si>
    <t>план</t>
  </si>
  <si>
    <t xml:space="preserve">факт </t>
  </si>
  <si>
    <t>Местный бюджет</t>
  </si>
  <si>
    <t>Областной бюджет</t>
  </si>
  <si>
    <t>Федеральный бюджет</t>
  </si>
  <si>
    <t>Всего по муниципальной программе "Развитие информационного общества городского округа ЗАТО свободный"</t>
  </si>
  <si>
    <t>Создание сооружения связи для оказания услуги высокоскоростного доступа к Интернет-ресурсу для жителей, предприятий и учреждений городского округа</t>
  </si>
  <si>
    <t>Всего по муниципальной программе "Комплексное развитие жизнедеятельности детей в городском округе ЗАТО Свободный"</t>
  </si>
  <si>
    <t>2.1.</t>
  </si>
  <si>
    <t>1.1.</t>
  </si>
  <si>
    <t>Строительство детского сада на 160 мест</t>
  </si>
  <si>
    <t>(тыс.рублей)</t>
  </si>
  <si>
    <t>Финансирование объектов капитального строительства за счет всех источников ресурсного обеспечения</t>
  </si>
  <si>
    <t>За   9 месяцев   2014 года</t>
  </si>
  <si>
    <t>И.о.Главыадминистрации городского округа ЗАТО Свободный                                                                         Соколов А.В.</t>
  </si>
  <si>
    <t>Начальник отдела социально-экономического развития                                                                                    Шершова Е.Т.</t>
  </si>
  <si>
    <t>Всего по муниципальной программе "Совершенствование социально-экономической политики и эффективности муниципального управления"</t>
  </si>
  <si>
    <t>Подпрограмма "Развитие субъектов малого и среднего предпринимательства"</t>
  </si>
  <si>
    <t>Всего по подпрограмме "Развитие субъектов малого и среднего предпринимательства"</t>
  </si>
  <si>
    <t>Цель: Создание условий для развития малого и среднего предпринимательства</t>
  </si>
  <si>
    <t>Задача: Стимулирование развития, популяризация предпринимательской деятельности</t>
  </si>
  <si>
    <t>Пропаганда и популяризация предпринимательской деятельности</t>
  </si>
  <si>
    <t>Подпрограмма: "Управление муниципальной собственностью"</t>
  </si>
  <si>
    <t>Всего по подпрограмме "Управление муниципальной собственностью"</t>
  </si>
  <si>
    <t>Цель: Повышение эффективности управления муниципальным имуществом</t>
  </si>
  <si>
    <t>Задача: Создание условий для исполнения полномочий органами местного самоуправления</t>
  </si>
  <si>
    <t xml:space="preserve">Осуществление обязанностей собственника по содержанию и сохранности муниципального имущества </t>
  </si>
  <si>
    <t>Разработка технических паспортов и планов объектов муниципальной недвижимости</t>
  </si>
  <si>
    <t>Задача:  Увеличение количества объектов муниципальной недвижимости, прошедших государственную регистрацию прав</t>
  </si>
  <si>
    <t>Подпрограмма: "Развитие информационного общества"</t>
  </si>
  <si>
    <t>Всего по подпрограмме: "Развитие информационного общества"</t>
  </si>
  <si>
    <t>Цель: Совершенствование системы муниципального управления на основе использования современных информационных и телекоммуникационных технологий</t>
  </si>
  <si>
    <t>Задача: Повышение эффективности работы органов местного самоуправления на основе совершенствования информационно-технической инфраструктуры органов местного самоуправления</t>
  </si>
  <si>
    <t>Обеспечение доступа к сети Интернет органов местного самоуправления</t>
  </si>
  <si>
    <t>Информирование населения о социально-экономическом и культурном развитии городского округа, доведение иной официальной информации</t>
  </si>
  <si>
    <t>Обновление справочно-информационных баз данных и программного обеспечения, поддержка их работоспособности</t>
  </si>
  <si>
    <t>Обновление средств вычислительной техники, печатного оборудования, аппаратных средств защиты</t>
  </si>
  <si>
    <t>Обеспечение работоспособности печатного оборудования</t>
  </si>
  <si>
    <t>Создание условий для безопасносго использования программного обеспечения</t>
  </si>
  <si>
    <t>Обеспечение работы  центра общественного доступа к сети интернет</t>
  </si>
  <si>
    <t>Размещение сайтов в Интернете</t>
  </si>
  <si>
    <t>Обеспечение работы в СМЭВ</t>
  </si>
  <si>
    <t>Подпрограмма " Создание условий для обеспечения выполнения функций органами местного самоуправления и обеспечения деятельности муниципальных учреждений"</t>
  </si>
  <si>
    <t>Цель: Повышение эффективности муниципального управления</t>
  </si>
  <si>
    <t>Задача: Создание условий для повышения эффективности деятельности органов местного самоуправления</t>
  </si>
  <si>
    <t>Обеспечение деятельности органов местного самоуправления и муниципальных учреждений</t>
  </si>
  <si>
    <t>Задача: Создание условий для развития кадрового потенциала</t>
  </si>
  <si>
    <t>Организация мероприятий по повышению квалификации и образовательного уровня выборных должностных лиц и муниципальных служащих органов местного самоуправления</t>
  </si>
  <si>
    <t xml:space="preserve">2. </t>
  </si>
  <si>
    <t>Всего по муниципальной программе " Безопасный город"</t>
  </si>
  <si>
    <t>Подпрограмма "Развитие гражданской обороны"</t>
  </si>
  <si>
    <t>Всего по подпрограмме: "Развитие гражданской обороны"</t>
  </si>
  <si>
    <t>Цель: Создание условий для развития гражданской обороны и обеспечения безопасности населения</t>
  </si>
  <si>
    <t>Задача: Организация и осуществление мероприятий по гражданской обороне</t>
  </si>
  <si>
    <t>Обеспечение реализации мероприятий по гражданской обороне</t>
  </si>
  <si>
    <t>Подпрограмма "Защита населения от чрезвычайных ситуаций природного и техногенного характера"</t>
  </si>
  <si>
    <t>Всего по подпрограмме:" Защита населения от чрезвычайных ситуаций природного и техногенного характера"</t>
  </si>
  <si>
    <t>Цель: Создание эффективной системы обеспечения природно-техногенной безопасности населения</t>
  </si>
  <si>
    <t>Задача: Организация и осуществление мероприятий по предупреждению и ликвидации чрезвычайных ситуаций  природного и техногенного характера.</t>
  </si>
  <si>
    <t>Обеспечение реализации мероприятий по предупреждению и ликвидации чрезвычайных ситуаций природного и техногенного характера.</t>
  </si>
  <si>
    <t xml:space="preserve">Ремонт гидротехнического сооружения ГТС "Ива" </t>
  </si>
  <si>
    <t>Задача: Обеспечение безопасности гидротехнических соружений</t>
  </si>
  <si>
    <t>Задача: Повышение готовности к реагированию на угрозу или возникновение чрезвычайных ситуаций</t>
  </si>
  <si>
    <t>Обеспечение деятельности единой дежурно-диспетчерской службы</t>
  </si>
  <si>
    <t>Подпрограмма "Обеспечение пожарной безопасности"</t>
  </si>
  <si>
    <t>Всего по подпрограмме "Обеспечение пожарной безопасности"</t>
  </si>
  <si>
    <t>Цель: Создание и обеспечение необходимых условий для укрепления противопожарной безопасности</t>
  </si>
  <si>
    <t>Задача: Совершенствование противопожарной пропаганды при использовании средств массовой информации, наглядной агитации, листовок</t>
  </si>
  <si>
    <t>Информирование населения по вопросам предупреждения и ликвидации чрезвычайных ситуаций природного и техногенного характера.</t>
  </si>
  <si>
    <t>Обеспечение реализации первоочередных мер по противопожарной защите</t>
  </si>
  <si>
    <t>Подпрограмма "Профилактика правонарушений"</t>
  </si>
  <si>
    <t>Всего по подпрограмме "Профилактика правонарушений"</t>
  </si>
  <si>
    <t>Цель: Формирование эффективной системы профилактики правонарушений</t>
  </si>
  <si>
    <t>Задача: Развитие системы профилактики правонарушений.</t>
  </si>
  <si>
    <t>Информационно-пропагандистское сопровождение мероприятий по профилактике правонарушений</t>
  </si>
  <si>
    <t>Подпрограмма "Профилактика безопасности дорожного движения"</t>
  </si>
  <si>
    <t>Всего по подпрогамме "Профилактика безопасности дорожного движения"</t>
  </si>
  <si>
    <t>Цель: Совершенствование комплексной системы профилактики безопасности дорожного движения</t>
  </si>
  <si>
    <t>Задача: Организация профилактики дорожно-транспортного травматизма.</t>
  </si>
  <si>
    <t>Информационно-пропагандистское сопровождение мероприятий по профилактике дорожно-транспортного травматизма</t>
  </si>
  <si>
    <t>Всего по подпрограмме "Профилактика терроризма, экстремизма и гармонизации межэтнических отношений"</t>
  </si>
  <si>
    <t>Цель: Совершенствование системы профилактических мер антитеррористической и антиэкстремистской направленности, предупреждение террористических, экстремистских и ксенофобных проявлений, укрепление и дальнейшее распространение норм и установок толерантного сознания и поведения, формирование уважительного отношения к этнокультурным различиям</t>
  </si>
  <si>
    <t>Задача: Усиление информационно-пропагандистской деятельности, направленной на противодействие экстремизму</t>
  </si>
  <si>
    <t>Информационно-пропагандистское сопровождение мероприятий  по профилактике терроризма в молодежной среде.</t>
  </si>
  <si>
    <t xml:space="preserve">3. </t>
  </si>
  <si>
    <t>Всего по программе "Развитие образования в городском округе ЗАТО Свободный"</t>
  </si>
  <si>
    <t>Информационно-пропагандистское сопровождение мероприятий  по профилактике экстремизма в молодежной среде.</t>
  </si>
  <si>
    <t>Информационно-пропагандистское сопровождение мероприятий  по укреплению межнационального и межконфессионного согласия</t>
  </si>
  <si>
    <t xml:space="preserve">Подпрограмма "Развитие дошкольного образования в городском округе ЗАТО Свободный" </t>
  </si>
  <si>
    <t>Всего по подпрограмме "Развитие дошкольного образования в городском округе ЗАТО Свободный"</t>
  </si>
  <si>
    <t>Цель: Обеспечение доступности дошкоьного образования</t>
  </si>
  <si>
    <t>Задача: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</si>
  <si>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Финансово обеспечение государственных гарантий реализации прав на получение общедоступного дошкольного образования в муниципальных дошкольных образовательных организациях</t>
  </si>
  <si>
    <t>Организация и обеспечение получения дошкольного образования, создание условий для присмотра и ухода за детьми, содержание детей в муниципальных дошкольных организациях</t>
  </si>
  <si>
    <t>Задача: Создание безопасных условий обучения в муниципальных дошкольных образовательных организациях</t>
  </si>
  <si>
    <t>Организация и проведение мероприятий по приведению в соответствии с требованиями пожарной безопасности и санитарного законодательства зданий и помещений, в которых размещаются в муниципальные дошкольные образовательные учреждения</t>
  </si>
  <si>
    <t>Всего по подпрограмме "Развитие общего образования в городском округе ЗАТО Свободный"</t>
  </si>
  <si>
    <t>Цель: Обеспечение доступности и качественного общего образования</t>
  </si>
  <si>
    <t>Задача: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организациях.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</si>
  <si>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</t>
  </si>
  <si>
    <t>Задача: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</si>
  <si>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общего образования и создание условий для содержания детей и муниципальных общеобразовательных организациях</t>
  </si>
  <si>
    <t>Задача: Создание условий обучения в муниципальных общеобразовательных организациях</t>
  </si>
  <si>
    <t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учреждения</t>
  </si>
  <si>
    <t>Задача:Осуществление мероприятий по организации питания в муниципальных общеобразовательных организациях</t>
  </si>
  <si>
    <t>Организация питания обучающихся в муниципальных общеобразовательных организациях</t>
  </si>
  <si>
    <t>Строительство детского дошкольного образовательного учреждения на 160 мест</t>
  </si>
  <si>
    <t>Подпрограмма "Развитие дополнительного образования в городском округе ЗАТО Свободный"</t>
  </si>
  <si>
    <t>Цель: Обеспечение доступности качественных образовательных услуг в сфере дополнительного образования</t>
  </si>
  <si>
    <t>Задача: Развитие системы дополнительного образования детей.</t>
  </si>
  <si>
    <t>Задача: Создание безопасных условий обучения в муниципальных организациях дополнительного образования</t>
  </si>
  <si>
    <t>Всего по подпрограмме:Развитие дополнительного образования в городском округе ЗАТО Свободный"</t>
  </si>
  <si>
    <t>Подпрограмма "Другие вопросы в области образования городского округа ЗАТО Свободный"</t>
  </si>
  <si>
    <t>Всего по подпрограмме "Другие вопросы в области образовани городского округа ЗАТО Свободный"</t>
  </si>
  <si>
    <t>Цель: Обеспечение реализации полномочий муниципалитета в сфере управления образованием</t>
  </si>
  <si>
    <t>Задача:  Обеспечение доступности качественных образовательных услуг в сфере образования городского округа ЗАТО Свободный</t>
  </si>
  <si>
    <t>Организация и проведение мероприятий, направленных на повышение качества образовательных услуг.</t>
  </si>
  <si>
    <t>Задача: Обеспечение проведения муниципальных мероприятий в системе дошкольного, общего и дополнительного образования</t>
  </si>
  <si>
    <t>Проведение муниципальных мероприятий в образоваиельных учреждениях</t>
  </si>
  <si>
    <t>Задача: Выявление и поддержка талантливых детей, обучающихся по программам дошкольного, общего и дополнительного образования в образовательных учреждениях городского округа ЗАТО Свободный</t>
  </si>
  <si>
    <t>Организация и проведение мероприятий, направленных на выявление и поддержку талантливых детей.</t>
  </si>
  <si>
    <t>Подпрограмма "Отдых и оздоровление детей городского округа ЗАТО свободный"</t>
  </si>
  <si>
    <t>Всего по подпрограмме "Отдых и оздоровление детей городского округа ЗАТО Свободный"</t>
  </si>
  <si>
    <t>Цель: Создание условий для сохранения здоровья и развития детей в городском округе ЗАТО Свободный</t>
  </si>
  <si>
    <t>Задача: Организация отдыха и оздоровления детей городского округа ЗАТО свободный</t>
  </si>
  <si>
    <t>Организация отдыха детей в оздоровительных организациях и санаторно-курортных учреждениях</t>
  </si>
  <si>
    <t>Задача: Создание условий для организации досуга детей и развития малозатратных форм отдыха</t>
  </si>
  <si>
    <t>Проведение мероприятий для организации досуга детей и развития малозатратных форм отдыха</t>
  </si>
  <si>
    <t>4.</t>
  </si>
  <si>
    <t>Всего по муниципальной программе "Профилактика заболеваний и формирование здорового образа жизни"</t>
  </si>
  <si>
    <t>Подпрограмма "Профилактика ВИЧ-инфекции"</t>
  </si>
  <si>
    <t>Всего по подпрограмма "Профилактика ВИЧ-инфекции"</t>
  </si>
  <si>
    <t>Развитие системы профилактики ВИЧ-инфекции</t>
  </si>
  <si>
    <t>Задача: Создание постоянно действующей информационно-пропагандистской системы, направленной на профилактику ВИЧ-инфекции</t>
  </si>
  <si>
    <t>Организация и проведение санитарно-просвитительской работы по вопросу профилактики ВИЧ-инфекции (выступление на телевидение, размещение статей в средствах массовой информации, показ видеороликов на мультимедийном экране, проведение лекций, классных часов, родительских собраний, изготовление и приобретение стендов)</t>
  </si>
  <si>
    <t>Подготовка и проведение флеш-моб акций, акций, выставок, приуроченных к Всемирному Дню борьбы со СПИДОМ-1 декабря</t>
  </si>
  <si>
    <t>Подготовка и проведение конкурса социальной рекламы</t>
  </si>
  <si>
    <t>Подготовка и проведение конкурса конкурса плакатов "Мы -  за жизнь"</t>
  </si>
  <si>
    <t>Организация и проведение информационной кампани по профилактике ВИЧ-инфекции</t>
  </si>
  <si>
    <t>Проведение спортивных мероприятий под эгидой борьбы со СПИДом</t>
  </si>
  <si>
    <t>Подпрограмма "Профилактика туберкулеза"</t>
  </si>
  <si>
    <t>Всего по подпрограмме "Профилактика туберкулеза"</t>
  </si>
  <si>
    <t>Цель: Развитие системы профилактики туберкулеза</t>
  </si>
  <si>
    <t>Задача:Создание постоянно действующей информационно-пропагандистской системы, направленной на профилактику туберкулеза</t>
  </si>
  <si>
    <t>Организация и проведения санитарно-просветительской работы по вопросу профилактики туберкулеза</t>
  </si>
  <si>
    <t>Подготовка и проведение флеш-моб акций, акций, приуроченных к Всемирному дню боьбы с туберкулезом</t>
  </si>
  <si>
    <t>Организация и проведение информационной каипании по профилактике туберкулеза</t>
  </si>
  <si>
    <t>Проведение спортивных мероприятий под эгидой борьбы с туберкулезом</t>
  </si>
  <si>
    <t>Подпрограмма "Профилактика наркомании и алкоголизма"</t>
  </si>
  <si>
    <t>Всего по подпрограмме "Профилактика наркомании и алкоголизма"</t>
  </si>
  <si>
    <t>Цель: Развитие системы профилактики наркомании и алкоголизма</t>
  </si>
  <si>
    <t>Задача: Создание постоянно действующей информационно-пропагандистской системы, направленной на профилактику наркомании и алкоголизма</t>
  </si>
  <si>
    <t>Организация и проведение санитарно-гигиенического воспитания населения</t>
  </si>
  <si>
    <t>Проведение акций, приуроченных к Международному дню борьбы с употреблением наркотиков и их незаконным оборотом</t>
  </si>
  <si>
    <t>Проведение акций, флешмоб акций, направленных на профилактику наркомании и алкоголизма в подростковой среде</t>
  </si>
  <si>
    <t>Организация и проведение конкурса социальной рекламы по профилактике употребления ПАВ</t>
  </si>
  <si>
    <t>Организация и проведение акций, приуроченных к Дню трезвости</t>
  </si>
  <si>
    <t>Организация и проведение конкурса рисунков на асфальте "Мое счастливое будущее"</t>
  </si>
  <si>
    <t>Организация и проведение информационной кампании по профилактике наромании и алкоголизма</t>
  </si>
  <si>
    <t>Подпрограмма "Профилактика иных заболеваний и формирование здорового образа жизни"</t>
  </si>
  <si>
    <t>Всего по подпрограмме "Профилактика иных заболеваний и формирование здорового образа жизни"</t>
  </si>
  <si>
    <t>Цель: Развитие системы профилактики заболеваний и формирование у населения навыков здорового образа жизни</t>
  </si>
  <si>
    <t>Задача: Создание постоянно действующейинформационно-пропагандистской системы, направленной на профилактику заболеваний и формирование здорового образа жизни</t>
  </si>
  <si>
    <t>Организация и проведение санитарно-гигиенического воспитания населения по вопросам гигиены человека. Профилактики инфекционных заболеваний, формирования навыков ЗОЖ, рационального питания, вреда курения</t>
  </si>
  <si>
    <t>Организация и проведение флешмобакций, акций, пруроченных к Всемирному дню без табачного дыма</t>
  </si>
  <si>
    <t>Организация и проведение спортивных мероприятий</t>
  </si>
  <si>
    <t>Организация и проведение флешмобакций "МОЛОДЕЖЬ ЗА ЗОЖ"</t>
  </si>
  <si>
    <t>Организация и проведение акций, направленных на предупреждение заболеваний, установок на здоровый образ жизни</t>
  </si>
  <si>
    <t>Организация и проведение информационной кампании по вопросам гигиены человека, профилактике инфекционных заболеваний, формированию навыков ЗОЖ, рациональному питанию, о вреде курения</t>
  </si>
  <si>
    <t>Обеспечение санитарно-противоэпидемического благополучия и профилактика инфекционных заболеваний</t>
  </si>
  <si>
    <t>5.</t>
  </si>
  <si>
    <t>Всего по муниципальной программе "Развитие культуры, спорта и молодежной политики в городском округе ЗАТО Свободный"</t>
  </si>
  <si>
    <t>Подпрограмма "Развитие культуры в городском округе ЗАТО Свободный"</t>
  </si>
  <si>
    <t>Всего по подпрограмме "Развитие культуры в городском округе ЗАТО Свободный"</t>
  </si>
  <si>
    <t>Цель: Обеспечение доступности культурных благ и повышение культурного потенциала</t>
  </si>
  <si>
    <t>Задача:Создание условий для культурно-творческой деятельности и самореализации граждан</t>
  </si>
  <si>
    <t>Организация и проведение культурно-массовых мероприятий</t>
  </si>
  <si>
    <t>Задача: Повышение доступности и качества услуг, оказываемых населению в сфере культуры</t>
  </si>
  <si>
    <t>Обеспечение деятельности учреждений культуры</t>
  </si>
  <si>
    <t>Приведение в соответствие с требованиями санитарного и пожарного законодательства зданий сооружений и помещений учреждений культуры</t>
  </si>
  <si>
    <t>Задача: Создание условий для сохранения и развития кадрового потенциала в сфере культуры</t>
  </si>
  <si>
    <t>Оплата труда работников учреждений культуры</t>
  </si>
  <si>
    <t>Подпрограмма "Развитие физической культуры и спорта"</t>
  </si>
  <si>
    <t>Всего по подпрограмме "Развитие физичекой культуры и спорта"</t>
  </si>
  <si>
    <t>Цель: Создание условий для приобщения населения к регулярным занятиям физической культурой и спортом"</t>
  </si>
  <si>
    <t>Задача: Повышение мотивации граждан к регулярным занятиям физической культурой и спортом</t>
  </si>
  <si>
    <t xml:space="preserve">Организация и проведение спортивно-массовых мероприятий </t>
  </si>
  <si>
    <t>Задача: Привлечение населения к занятиям физической культурой и спортом</t>
  </si>
  <si>
    <t>Организация и проведение мероприятий, направленных на привлечение населения к массовым занятиям спортом</t>
  </si>
  <si>
    <t>Подпрограмма"Реализация молодежной политики в городском округе ЗАТО Свободный"</t>
  </si>
  <si>
    <t>Всего по подпрограмме "Реализация молодежной политики в городском округе ЗАТО Свободный"</t>
  </si>
  <si>
    <t>Цель: Создание благоприятных условий для гражданского становления и самореализации молодежи, поддержка и развитие молодежных инициатив</t>
  </si>
  <si>
    <t>Задача:  Формирование целостной системы поддержки инициативной и талантливой молодежи, обладающей лидерскими навыками</t>
  </si>
  <si>
    <t>Организация и проведение мероприятий для молодежи, в том числе, направленных на развитие инициативы и лидерских качеств у молодежи</t>
  </si>
  <si>
    <t>Задача: Формирование ценностных установок на создание семьи, ответственного материнства и отцовства</t>
  </si>
  <si>
    <t>Организация и проведение мероприятий, направленных на поддержку семейных ценностей</t>
  </si>
  <si>
    <t>Подпрограмма "Патриотическое воспитание детей и молодежи городского округа ЗАТО Свободный"</t>
  </si>
  <si>
    <t>Всего по подпрограмме "Патриотическое воспитание детей и молодежи городского округа ЗАТО Свободный"</t>
  </si>
  <si>
    <t>Цель: Развитие системы патриотического воспитания детей и молодежи</t>
  </si>
  <si>
    <t>Задача: Гражданско-патриотическое воспитание молодежи, содействие формированию правовых, культурных ценностей в молодежной среде</t>
  </si>
  <si>
    <t xml:space="preserve">Организация и проведение мероприятий патриотической направленности </t>
  </si>
  <si>
    <t>Задача: Развитие военно-патриотического направления воспитания молодежи городского округа ЗАТО Свободный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</si>
  <si>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Организация и проведение мероприятий по допризывной подготовке молодежи к военной службе</t>
  </si>
  <si>
    <t>6.</t>
  </si>
  <si>
    <t xml:space="preserve">Всего по муниципальной программе "Развитие городского хозяйства" </t>
  </si>
  <si>
    <t>Подпрограмма " Обеспечение качества условий проживания населения и улучшение жилищных условий"</t>
  </si>
  <si>
    <t>Всего по подпрограмме "Обеспечение  качества условий проживания населения и улучшение жилищных условий"</t>
  </si>
  <si>
    <t>Цель: Повышение качества и безопасности проживания населения</t>
  </si>
  <si>
    <t>Задача: Обеспечение комфортных условий проживания, повышения качества и условий жизни населения</t>
  </si>
  <si>
    <t>Обеспечение проведения капитального ремонта в муниципальном жилищном фонде</t>
  </si>
  <si>
    <t>Обеспечение выполнения функций собственника жилых помещений по внесению взносов на капитальный ремонт общего имущества многоквартирных домов</t>
  </si>
  <si>
    <t>Задача: Повышение энергоэффективности использования энергетических ресурсов в жилищной сфере</t>
  </si>
  <si>
    <t>Оснащение индивидуальными приборами учета муниципальных квартир городского округа ЗАТО Свободный</t>
  </si>
  <si>
    <t>Задача: Исполнение иных полномочий в жилищной сфере</t>
  </si>
  <si>
    <t>Обеспечение иных полномочий в жилищной сфере</t>
  </si>
  <si>
    <t>Подпрограмма "Развитие коммунальной инфраструктуры"</t>
  </si>
  <si>
    <t>Всего по подпрограмме "Развитие коммунальной инфраструктуры"</t>
  </si>
  <si>
    <t>Цель: Повышение надежности систем и качества предоставляемых коммунальных услуг</t>
  </si>
  <si>
    <t>Задача: Обеспечение развития коммунальных систем и повышение качества предоставляемых коммунальных услуг</t>
  </si>
  <si>
    <t>Строительство комплекса очистных сооружений бытовой канализации</t>
  </si>
  <si>
    <t>Обеспечение проведения капитального ремонта и модернизации объектов коммунальной инфраструктуры в сфере водоснабжения</t>
  </si>
  <si>
    <t>Обеспечение проведения капитального ремонта и модернизации объектов коммунальной инфраструктуры в сфере теплоснабжения</t>
  </si>
  <si>
    <t>Задача: Развитие системы энергоснабжения</t>
  </si>
  <si>
    <t>Капитальный ремонт линий электропередач</t>
  </si>
  <si>
    <t>Задача: Повышение энергоэффективности использования энергетических ресурсов в коммунальной сфере</t>
  </si>
  <si>
    <t>Установка частного преобразователя на оборудовании котельной № 88,89</t>
  </si>
  <si>
    <t>Задача: Исполнение иных полномочий в сфере коммунального хозяйства</t>
  </si>
  <si>
    <t>Обеспечение исполнения иных полномочий в сфере коммунального хозяйства</t>
  </si>
  <si>
    <t>Подпрограмма: "Обеспечение благоустройства территории"</t>
  </si>
  <si>
    <t>Всего по подпрограмме "Обеспечение благоустройства территории"</t>
  </si>
  <si>
    <t>Цель: Повышение уровня благоустройства городского округа</t>
  </si>
  <si>
    <t>Задача: Обеспечение санитарно-эпидемиологичекого состояния и благоустройства территории городского округа</t>
  </si>
  <si>
    <t>Обеспечение выполнения благоустройства территории</t>
  </si>
  <si>
    <t>Подпрограмма "Развитие дорожной деятельности"</t>
  </si>
  <si>
    <t>Всего по подпрограмме "Развитие дорожной деятельности"</t>
  </si>
  <si>
    <t>Цель: Сохранение и развитие автомобильных дорог и улично-дорожной сети</t>
  </si>
  <si>
    <t>Задача: Обеспечение проведения ремонта и повышения качества содержания автомобильных дорог и улично-дорожной сети</t>
  </si>
  <si>
    <t>Ремонт подъездной автомобильной дороги</t>
  </si>
  <si>
    <t xml:space="preserve">ИТОГО: </t>
  </si>
  <si>
    <t>1.2.</t>
  </si>
  <si>
    <t>1.3.</t>
  </si>
  <si>
    <t>1.4.</t>
  </si>
  <si>
    <t>1.1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</si>
  <si>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</si>
  <si>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</si>
  <si>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</si>
  <si>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</si>
  <si>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</si>
  <si>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</si>
  <si>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</si>
  <si>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</si>
  <si>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</si>
  <si>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</si>
  <si>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</si>
  <si>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</si>
  <si>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</si>
  <si>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</si>
  <si>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5.1.</t>
  </si>
  <si>
    <t>5.2.</t>
  </si>
  <si>
    <t>5.3.</t>
  </si>
  <si>
    <t>5.4.</t>
  </si>
  <si>
    <t>6.1.</t>
  </si>
  <si>
    <t>6.2.</t>
  </si>
  <si>
    <t>6.3.</t>
  </si>
  <si>
    <t>6.4.</t>
  </si>
  <si>
    <t>Устройство уличного освещения</t>
  </si>
  <si>
    <t xml:space="preserve">Финансове обеспечение государственных гарантий прав на получений общедоступного и бесплатного дополнительного образования в муниципальных организациях дополнительного образования </t>
  </si>
  <si>
    <t>Финансове  обеспечение мероприятий, связанных с поддержкой и выявлением талантливых воспитаников в муниципальных организациях дополнительного образования</t>
  </si>
  <si>
    <t>Сумма расходов, предусмотренных на реализацию муниципальной программы на 2016 год</t>
  </si>
  <si>
    <t>ахс</t>
  </si>
  <si>
    <t>Подпрограмма "Профилактика терроризма, экстремизма и гармонизации межэтнических отношений"</t>
  </si>
  <si>
    <t>Подпрограмма "Развитие общего образования в городском округе ЗАТО Свободный"</t>
  </si>
  <si>
    <t>Ремонт улично-дорожной сети</t>
  </si>
  <si>
    <t>Обеспечение содержания дорог и улично-дорожной сети</t>
  </si>
  <si>
    <t>Исполнитель: Е.О. Едыгарова</t>
  </si>
  <si>
    <t>+</t>
  </si>
  <si>
    <t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</t>
  </si>
  <si>
    <t>Выполнение мероприятий муниципальных программ за  2016 год</t>
  </si>
  <si>
    <t>Всего по подпрограмме:  "Создание условий для обеспечения выполнения функций органами местного самоуправления и обеспечения деятельности муниципальных учреждений"</t>
  </si>
  <si>
    <t>Организация  и проведение в ГО ЗАТО Свободный мероприятий в рамках развития общественных объединений</t>
  </si>
  <si>
    <t>Установление координат границ земельных участков под объектами муниципальной собственности</t>
  </si>
  <si>
    <t>Задача: Обеспечение содержания и сохранности объектов муниципальной собственности</t>
  </si>
  <si>
    <t>Задача : Повышение доходностиот использования и реализации муниципального имущества</t>
  </si>
  <si>
    <t>Организация и проведение оценки рыночной стоимости арендной платы объектов муниципальной собственности, рыночной стоимости объектов муниципальной собственности подлежащей приватизации</t>
  </si>
  <si>
    <t xml:space="preserve">Глава администрации городского округа ЗАТО Свободный </t>
  </si>
  <si>
    <t>А.А. Матвеев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</si>
</sst>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172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72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/>
    </xf>
    <xf numFmtId="16" fontId="2" fillId="0" borderId="10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wrapText="1"/>
    </xf>
    <xf numFmtId="177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16" fontId="2" fillId="0" borderId="14" xfId="0" applyNumberFormat="1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left" wrapText="1"/>
    </xf>
    <xf numFmtId="177" fontId="2" fillId="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172" fontId="2" fillId="0" borderId="15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 wrapText="1"/>
    </xf>
    <xf numFmtId="172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172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177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7" fontId="5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177" fontId="1" fillId="0" borderId="15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2" fontId="2" fillId="0" borderId="12" xfId="0" applyNumberFormat="1" applyFont="1" applyFill="1" applyBorder="1" applyAlignment="1">
      <alignment horizontal="center" wrapText="1"/>
    </xf>
    <xf numFmtId="2" fontId="2" fillId="0" borderId="16" xfId="0" applyNumberFormat="1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2" fontId="4" fillId="0" borderId="10" xfId="0" applyNumberFormat="1" applyFont="1" applyFill="1" applyBorder="1" applyAlignment="1">
      <alignment wrapText="1"/>
    </xf>
    <xf numFmtId="177" fontId="4" fillId="0" borderId="10" xfId="0" applyNumberFormat="1" applyFont="1" applyFill="1" applyBorder="1" applyAlignment="1">
      <alignment wrapText="1"/>
    </xf>
    <xf numFmtId="0" fontId="27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7"/>
  <sheetViews>
    <sheetView tabSelected="1" zoomScale="80" zoomScaleNormal="80" zoomScalePageLayoutView="0" workbookViewId="0" topLeftCell="A226">
      <selection activeCell="R229" sqref="R229"/>
    </sheetView>
  </sheetViews>
  <sheetFormatPr defaultColWidth="9.00390625" defaultRowHeight="12.75"/>
  <cols>
    <col min="1" max="1" width="6.75390625" style="22" customWidth="1"/>
    <col min="2" max="2" width="38.25390625" style="14" customWidth="1"/>
    <col min="3" max="4" width="12.00390625" style="14" customWidth="1"/>
    <col min="5" max="5" width="11.25390625" style="14" customWidth="1"/>
    <col min="6" max="6" width="12.00390625" style="14" customWidth="1"/>
    <col min="7" max="7" width="11.375" style="14" customWidth="1"/>
    <col min="8" max="8" width="11.75390625" style="14" customWidth="1"/>
    <col min="9" max="9" width="11.375" style="14" customWidth="1"/>
    <col min="10" max="10" width="11.75390625" style="14" customWidth="1"/>
    <col min="11" max="11" width="12.25390625" style="14" customWidth="1"/>
    <col min="12" max="12" width="38.75390625" style="14" customWidth="1"/>
    <col min="13" max="16384" width="9.125" style="14" customWidth="1"/>
  </cols>
  <sheetData>
    <row r="1" spans="2:12" ht="49.5" customHeight="1">
      <c r="B1" s="91" t="s">
        <v>292</v>
      </c>
      <c r="C1" s="91"/>
      <c r="D1" s="91"/>
      <c r="E1" s="91"/>
      <c r="F1" s="91"/>
      <c r="G1" s="91"/>
      <c r="H1" s="91"/>
      <c r="I1" s="91"/>
      <c r="J1" s="91"/>
      <c r="K1" s="91"/>
      <c r="L1" s="91"/>
    </row>
    <row r="4" spans="1:12" ht="37.5" customHeight="1">
      <c r="A4" s="71" t="s">
        <v>0</v>
      </c>
      <c r="B4" s="74" t="s">
        <v>5</v>
      </c>
      <c r="C4" s="80" t="s">
        <v>283</v>
      </c>
      <c r="D4" s="81"/>
      <c r="E4" s="81"/>
      <c r="F4" s="81"/>
      <c r="G4" s="88" t="s">
        <v>10</v>
      </c>
      <c r="H4" s="89"/>
      <c r="I4" s="89"/>
      <c r="J4" s="90"/>
      <c r="K4" s="82" t="s">
        <v>11</v>
      </c>
      <c r="L4" s="74" t="s">
        <v>12</v>
      </c>
    </row>
    <row r="5" spans="1:12" ht="24" customHeight="1">
      <c r="A5" s="72"/>
      <c r="B5" s="75"/>
      <c r="C5" s="77" t="s">
        <v>6</v>
      </c>
      <c r="D5" s="80" t="s">
        <v>9</v>
      </c>
      <c r="E5" s="81"/>
      <c r="F5" s="81"/>
      <c r="G5" s="85" t="s">
        <v>1</v>
      </c>
      <c r="H5" s="80" t="s">
        <v>7</v>
      </c>
      <c r="I5" s="81"/>
      <c r="J5" s="81"/>
      <c r="K5" s="83"/>
      <c r="L5" s="75"/>
    </row>
    <row r="6" spans="1:12" ht="12.75" customHeight="1">
      <c r="A6" s="72"/>
      <c r="B6" s="75"/>
      <c r="C6" s="78"/>
      <c r="D6" s="74" t="s">
        <v>4</v>
      </c>
      <c r="E6" s="74" t="s">
        <v>3</v>
      </c>
      <c r="F6" s="77" t="s">
        <v>2</v>
      </c>
      <c r="G6" s="86"/>
      <c r="H6" s="74" t="s">
        <v>4</v>
      </c>
      <c r="I6" s="74" t="s">
        <v>3</v>
      </c>
      <c r="J6" s="77" t="s">
        <v>2</v>
      </c>
      <c r="K6" s="83"/>
      <c r="L6" s="75"/>
    </row>
    <row r="7" spans="1:12" ht="4.5" customHeight="1">
      <c r="A7" s="72"/>
      <c r="B7" s="75"/>
      <c r="C7" s="78"/>
      <c r="D7" s="75"/>
      <c r="E7" s="75"/>
      <c r="F7" s="78"/>
      <c r="G7" s="86"/>
      <c r="H7" s="75"/>
      <c r="I7" s="75"/>
      <c r="J7" s="78"/>
      <c r="K7" s="83"/>
      <c r="L7" s="75"/>
    </row>
    <row r="8" spans="1:12" ht="12.75">
      <c r="A8" s="72"/>
      <c r="B8" s="75"/>
      <c r="C8" s="78"/>
      <c r="D8" s="75"/>
      <c r="E8" s="75"/>
      <c r="F8" s="78"/>
      <c r="G8" s="86"/>
      <c r="H8" s="75"/>
      <c r="I8" s="75"/>
      <c r="J8" s="78"/>
      <c r="K8" s="83"/>
      <c r="L8" s="75"/>
    </row>
    <row r="9" spans="1:12" ht="12.75">
      <c r="A9" s="72"/>
      <c r="B9" s="75"/>
      <c r="C9" s="78"/>
      <c r="D9" s="75"/>
      <c r="E9" s="75"/>
      <c r="F9" s="78"/>
      <c r="G9" s="86"/>
      <c r="H9" s="75"/>
      <c r="I9" s="75"/>
      <c r="J9" s="78"/>
      <c r="K9" s="83"/>
      <c r="L9" s="75"/>
    </row>
    <row r="10" spans="1:12" ht="12.75">
      <c r="A10" s="73"/>
      <c r="B10" s="76"/>
      <c r="C10" s="79"/>
      <c r="D10" s="76"/>
      <c r="E10" s="76"/>
      <c r="F10" s="79"/>
      <c r="G10" s="87"/>
      <c r="H10" s="76"/>
      <c r="I10" s="76"/>
      <c r="J10" s="79"/>
      <c r="K10" s="84"/>
      <c r="L10" s="76"/>
    </row>
    <row r="11" spans="1:12" ht="84.75" customHeight="1">
      <c r="A11" s="15">
        <v>1</v>
      </c>
      <c r="B11" s="26" t="s">
        <v>31</v>
      </c>
      <c r="C11" s="9">
        <f aca="true" t="shared" si="0" ref="C11:J11">SUM(C13+C18+C29+C42)</f>
        <v>18482.8</v>
      </c>
      <c r="D11" s="9">
        <f t="shared" si="0"/>
        <v>18382.8</v>
      </c>
      <c r="E11" s="9">
        <f t="shared" si="0"/>
        <v>100</v>
      </c>
      <c r="F11" s="9">
        <f t="shared" si="0"/>
        <v>0</v>
      </c>
      <c r="G11" s="9">
        <f t="shared" si="0"/>
        <v>17153.690000000002</v>
      </c>
      <c r="H11" s="9">
        <f t="shared" si="0"/>
        <v>17053.690000000002</v>
      </c>
      <c r="I11" s="9">
        <f t="shared" si="0"/>
        <v>100</v>
      </c>
      <c r="J11" s="9">
        <f t="shared" si="0"/>
        <v>0</v>
      </c>
      <c r="K11" s="10">
        <f>G11/C11</f>
        <v>0.9280893587551672</v>
      </c>
      <c r="L11" s="10"/>
    </row>
    <row r="12" spans="1:12" ht="24" customHeight="1">
      <c r="A12" s="30" t="s">
        <v>257</v>
      </c>
      <c r="B12" s="59" t="s">
        <v>32</v>
      </c>
      <c r="C12" s="60"/>
      <c r="D12" s="60"/>
      <c r="E12" s="60"/>
      <c r="F12" s="60"/>
      <c r="G12" s="60"/>
      <c r="H12" s="60"/>
      <c r="I12" s="60"/>
      <c r="J12" s="60"/>
      <c r="K12" s="60"/>
      <c r="L12" s="61"/>
    </row>
    <row r="13" spans="1:12" ht="49.5" customHeight="1">
      <c r="A13" s="31"/>
      <c r="B13" s="12" t="s">
        <v>33</v>
      </c>
      <c r="C13" s="13">
        <f>SUM(C16)</f>
        <v>150</v>
      </c>
      <c r="D13" s="13">
        <f aca="true" t="shared" si="1" ref="D13:J13">SUM(D16)</f>
        <v>50</v>
      </c>
      <c r="E13" s="13">
        <f t="shared" si="1"/>
        <v>100</v>
      </c>
      <c r="F13" s="13">
        <f t="shared" si="1"/>
        <v>0</v>
      </c>
      <c r="G13" s="13">
        <f t="shared" si="1"/>
        <v>149.89</v>
      </c>
      <c r="H13" s="13">
        <f t="shared" si="1"/>
        <v>49.89</v>
      </c>
      <c r="I13" s="13">
        <f t="shared" si="1"/>
        <v>100</v>
      </c>
      <c r="J13" s="13">
        <f t="shared" si="1"/>
        <v>0</v>
      </c>
      <c r="K13" s="11">
        <f>G13/C13</f>
        <v>0.9992666666666665</v>
      </c>
      <c r="L13" s="32"/>
    </row>
    <row r="14" spans="1:12" ht="27.75" customHeight="1">
      <c r="A14" s="16"/>
      <c r="B14" s="92" t="s">
        <v>34</v>
      </c>
      <c r="C14" s="93"/>
      <c r="D14" s="93"/>
      <c r="E14" s="93"/>
      <c r="F14" s="93"/>
      <c r="G14" s="93"/>
      <c r="H14" s="93"/>
      <c r="I14" s="93"/>
      <c r="J14" s="93"/>
      <c r="K14" s="94"/>
      <c r="L14" s="17"/>
    </row>
    <row r="15" spans="1:14" ht="28.5" customHeight="1">
      <c r="A15" s="16"/>
      <c r="B15" s="59" t="s">
        <v>35</v>
      </c>
      <c r="C15" s="60"/>
      <c r="D15" s="60"/>
      <c r="E15" s="60"/>
      <c r="F15" s="60"/>
      <c r="G15" s="60"/>
      <c r="H15" s="60"/>
      <c r="I15" s="60"/>
      <c r="J15" s="60"/>
      <c r="K15" s="61"/>
      <c r="L15" s="17"/>
      <c r="N15" s="14" t="s">
        <v>8</v>
      </c>
    </row>
    <row r="16" spans="1:12" ht="31.5">
      <c r="A16" s="16"/>
      <c r="B16" s="12" t="s">
        <v>36</v>
      </c>
      <c r="C16" s="13">
        <f>SUM(D16:F16)</f>
        <v>150</v>
      </c>
      <c r="D16" s="13">
        <v>50</v>
      </c>
      <c r="E16" s="13">
        <v>100</v>
      </c>
      <c r="F16" s="13">
        <v>0</v>
      </c>
      <c r="G16" s="13">
        <f>SUM(H16:J16)</f>
        <v>149.89</v>
      </c>
      <c r="H16" s="13">
        <v>49.89</v>
      </c>
      <c r="I16" s="13">
        <v>100</v>
      </c>
      <c r="J16" s="13">
        <v>0</v>
      </c>
      <c r="K16" s="11"/>
      <c r="L16" s="33"/>
    </row>
    <row r="17" spans="1:12" ht="30" customHeight="1">
      <c r="A17" s="16" t="s">
        <v>254</v>
      </c>
      <c r="B17" s="59" t="s">
        <v>37</v>
      </c>
      <c r="C17" s="60"/>
      <c r="D17" s="60"/>
      <c r="E17" s="60"/>
      <c r="F17" s="60"/>
      <c r="G17" s="60"/>
      <c r="H17" s="60"/>
      <c r="I17" s="60"/>
      <c r="J17" s="60"/>
      <c r="K17" s="61"/>
      <c r="L17" s="17"/>
    </row>
    <row r="18" spans="1:12" ht="45.75" customHeight="1">
      <c r="A18" s="16"/>
      <c r="B18" s="12" t="s">
        <v>38</v>
      </c>
      <c r="C18" s="13">
        <f>SUM(C21+C23+C25+C27)</f>
        <v>1562.2</v>
      </c>
      <c r="D18" s="13">
        <f>SUM(D21+D23+D25+D27)</f>
        <v>1562.2</v>
      </c>
      <c r="E18" s="13">
        <f>SUM(E21+E25+E27)</f>
        <v>0</v>
      </c>
      <c r="F18" s="13">
        <f>SUM(F21+F25+F27)</f>
        <v>0</v>
      </c>
      <c r="G18" s="13">
        <f>SUM(G21+G23+G25+G27)</f>
        <v>1280.9</v>
      </c>
      <c r="H18" s="13">
        <f>SUM(H21+H23+H25+H27)</f>
        <v>1280.9</v>
      </c>
      <c r="I18" s="13">
        <f>SUM(I21+I25+I27)</f>
        <v>0</v>
      </c>
      <c r="J18" s="13">
        <f>SUM(J21+J25+J27)</f>
        <v>0</v>
      </c>
      <c r="K18" s="11">
        <f>G18/C18</f>
        <v>0.8199334272180259</v>
      </c>
      <c r="L18" s="17"/>
    </row>
    <row r="19" spans="1:12" ht="30.75" customHeight="1">
      <c r="A19" s="16"/>
      <c r="B19" s="59" t="s">
        <v>39</v>
      </c>
      <c r="C19" s="60"/>
      <c r="D19" s="60"/>
      <c r="E19" s="60"/>
      <c r="F19" s="60"/>
      <c r="G19" s="60"/>
      <c r="H19" s="60"/>
      <c r="I19" s="60"/>
      <c r="J19" s="61"/>
      <c r="K19" s="11"/>
      <c r="L19" s="17"/>
    </row>
    <row r="20" spans="1:12" ht="21" customHeight="1">
      <c r="A20" s="16"/>
      <c r="B20" s="59" t="s">
        <v>40</v>
      </c>
      <c r="C20" s="60"/>
      <c r="D20" s="60"/>
      <c r="E20" s="60"/>
      <c r="F20" s="60"/>
      <c r="G20" s="60"/>
      <c r="H20" s="60"/>
      <c r="I20" s="60"/>
      <c r="J20" s="60"/>
      <c r="K20" s="61"/>
      <c r="L20" s="17"/>
    </row>
    <row r="21" spans="1:12" ht="48.75" customHeight="1">
      <c r="A21" s="16"/>
      <c r="B21" s="12" t="s">
        <v>295</v>
      </c>
      <c r="C21" s="13">
        <f>SUM(D21:F21)</f>
        <v>210</v>
      </c>
      <c r="D21" s="13">
        <v>210</v>
      </c>
      <c r="E21" s="13">
        <v>0</v>
      </c>
      <c r="F21" s="13">
        <v>0</v>
      </c>
      <c r="G21" s="13">
        <f>SUM(H21:J21)</f>
        <v>210</v>
      </c>
      <c r="H21" s="13">
        <v>210</v>
      </c>
      <c r="I21" s="13">
        <v>0</v>
      </c>
      <c r="J21" s="13">
        <v>0</v>
      </c>
      <c r="K21" s="11"/>
      <c r="L21" s="17"/>
    </row>
    <row r="22" spans="1:12" ht="22.5" customHeight="1">
      <c r="A22" s="15"/>
      <c r="B22" s="62" t="s">
        <v>297</v>
      </c>
      <c r="C22" s="63"/>
      <c r="D22" s="63"/>
      <c r="E22" s="63"/>
      <c r="F22" s="63"/>
      <c r="G22" s="63"/>
      <c r="H22" s="63"/>
      <c r="I22" s="63"/>
      <c r="J22" s="64"/>
      <c r="K22" s="10"/>
      <c r="L22" s="18"/>
    </row>
    <row r="23" spans="1:12" ht="116.25" customHeight="1">
      <c r="A23" s="15"/>
      <c r="B23" s="27" t="s">
        <v>298</v>
      </c>
      <c r="C23" s="29">
        <f>D23+E23+F23</f>
        <v>36</v>
      </c>
      <c r="D23" s="29">
        <v>36</v>
      </c>
      <c r="E23" s="29">
        <v>0</v>
      </c>
      <c r="F23" s="29">
        <v>0</v>
      </c>
      <c r="G23" s="29">
        <f>H23+I23+J23</f>
        <v>30</v>
      </c>
      <c r="H23" s="29">
        <v>30</v>
      </c>
      <c r="I23" s="29">
        <v>0</v>
      </c>
      <c r="J23" s="29">
        <v>0</v>
      </c>
      <c r="K23" s="10"/>
      <c r="L23" s="18"/>
    </row>
    <row r="24" spans="1:12" ht="22.5" customHeight="1">
      <c r="A24" s="15"/>
      <c r="B24" s="62" t="s">
        <v>296</v>
      </c>
      <c r="C24" s="63"/>
      <c r="D24" s="63"/>
      <c r="E24" s="63"/>
      <c r="F24" s="63"/>
      <c r="G24" s="63"/>
      <c r="H24" s="63"/>
      <c r="I24" s="63"/>
      <c r="J24" s="63"/>
      <c r="K24" s="64"/>
      <c r="L24" s="18"/>
    </row>
    <row r="25" spans="1:12" ht="72" customHeight="1">
      <c r="A25" s="16"/>
      <c r="B25" s="12" t="s">
        <v>41</v>
      </c>
      <c r="C25" s="13">
        <f>SUM(D25:F25)</f>
        <v>1291.2</v>
      </c>
      <c r="D25" s="13">
        <v>1291.2</v>
      </c>
      <c r="E25" s="13">
        <v>0</v>
      </c>
      <c r="F25" s="13">
        <v>0</v>
      </c>
      <c r="G25" s="13">
        <f>SUM(H25:J25)</f>
        <v>1016.4</v>
      </c>
      <c r="H25" s="13">
        <v>1016.4</v>
      </c>
      <c r="I25" s="13">
        <v>0</v>
      </c>
      <c r="J25" s="13">
        <v>0</v>
      </c>
      <c r="K25" s="11"/>
      <c r="L25" s="17"/>
    </row>
    <row r="26" spans="1:12" ht="26.25" customHeight="1">
      <c r="A26" s="16"/>
      <c r="B26" s="59" t="s">
        <v>43</v>
      </c>
      <c r="C26" s="60"/>
      <c r="D26" s="60"/>
      <c r="E26" s="60"/>
      <c r="F26" s="60"/>
      <c r="G26" s="60"/>
      <c r="H26" s="60"/>
      <c r="I26" s="60"/>
      <c r="J26" s="60"/>
      <c r="K26" s="61"/>
      <c r="L26" s="19"/>
    </row>
    <row r="27" spans="1:12" ht="48" customHeight="1">
      <c r="A27" s="16"/>
      <c r="B27" s="12" t="s">
        <v>42</v>
      </c>
      <c r="C27" s="13">
        <f>SUM(D27:F27)</f>
        <v>25</v>
      </c>
      <c r="D27" s="13">
        <v>25</v>
      </c>
      <c r="E27" s="13">
        <v>0</v>
      </c>
      <c r="F27" s="13">
        <v>0</v>
      </c>
      <c r="G27" s="13">
        <f>SUM(H27:J27)</f>
        <v>24.5</v>
      </c>
      <c r="H27" s="13">
        <v>24.5</v>
      </c>
      <c r="I27" s="13">
        <v>0</v>
      </c>
      <c r="J27" s="13">
        <v>0</v>
      </c>
      <c r="K27" s="11"/>
      <c r="L27" s="17"/>
    </row>
    <row r="28" spans="1:12" ht="33" customHeight="1">
      <c r="A28" s="16" t="s">
        <v>255</v>
      </c>
      <c r="B28" s="59" t="s">
        <v>44</v>
      </c>
      <c r="C28" s="60"/>
      <c r="D28" s="60"/>
      <c r="E28" s="60"/>
      <c r="F28" s="60"/>
      <c r="G28" s="60"/>
      <c r="H28" s="60"/>
      <c r="I28" s="60"/>
      <c r="J28" s="60"/>
      <c r="K28" s="61"/>
      <c r="L28" s="17"/>
    </row>
    <row r="29" spans="1:12" ht="36" customHeight="1">
      <c r="A29" s="16"/>
      <c r="B29" s="12" t="s">
        <v>45</v>
      </c>
      <c r="C29" s="13">
        <f>SUM(C32:C40)</f>
        <v>2376.8</v>
      </c>
      <c r="D29" s="13">
        <f aca="true" t="shared" si="2" ref="D29:J29">SUM(D32:D40)</f>
        <v>2376.8</v>
      </c>
      <c r="E29" s="13">
        <f t="shared" si="2"/>
        <v>0</v>
      </c>
      <c r="F29" s="13">
        <f t="shared" si="2"/>
        <v>0</v>
      </c>
      <c r="G29" s="13">
        <f t="shared" si="2"/>
        <v>2048.3</v>
      </c>
      <c r="H29" s="13">
        <f t="shared" si="2"/>
        <v>2048.3</v>
      </c>
      <c r="I29" s="13">
        <f t="shared" si="2"/>
        <v>0</v>
      </c>
      <c r="J29" s="13">
        <f t="shared" si="2"/>
        <v>0</v>
      </c>
      <c r="K29" s="11">
        <f>G29/C29</f>
        <v>0.8617889599461461</v>
      </c>
      <c r="L29" s="17"/>
    </row>
    <row r="30" spans="1:12" ht="29.25" customHeight="1">
      <c r="A30" s="16"/>
      <c r="B30" s="59" t="s">
        <v>46</v>
      </c>
      <c r="C30" s="60"/>
      <c r="D30" s="60"/>
      <c r="E30" s="60"/>
      <c r="F30" s="60"/>
      <c r="G30" s="60"/>
      <c r="H30" s="60"/>
      <c r="I30" s="60"/>
      <c r="J30" s="60"/>
      <c r="K30" s="61"/>
      <c r="L30" s="17"/>
    </row>
    <row r="31" spans="1:12" ht="30.75" customHeight="1">
      <c r="A31" s="16"/>
      <c r="B31" s="59" t="s">
        <v>47</v>
      </c>
      <c r="C31" s="60"/>
      <c r="D31" s="60"/>
      <c r="E31" s="60"/>
      <c r="F31" s="60"/>
      <c r="G31" s="60"/>
      <c r="H31" s="60"/>
      <c r="I31" s="60"/>
      <c r="J31" s="60"/>
      <c r="K31" s="61"/>
      <c r="L31" s="17"/>
    </row>
    <row r="32" spans="1:12" ht="48.75" customHeight="1">
      <c r="A32" s="16"/>
      <c r="B32" s="12" t="s">
        <v>48</v>
      </c>
      <c r="C32" s="13">
        <f aca="true" t="shared" si="3" ref="C32:C40">SUM(D32:F32)</f>
        <v>36.9</v>
      </c>
      <c r="D32" s="13">
        <v>36.9</v>
      </c>
      <c r="E32" s="13">
        <v>0</v>
      </c>
      <c r="F32" s="13">
        <v>0</v>
      </c>
      <c r="G32" s="13">
        <f aca="true" t="shared" si="4" ref="G32:G40">SUM(H32:J32)</f>
        <v>21.5</v>
      </c>
      <c r="H32" s="13">
        <v>21.5</v>
      </c>
      <c r="I32" s="13">
        <v>0</v>
      </c>
      <c r="J32" s="13">
        <v>0</v>
      </c>
      <c r="K32" s="11"/>
      <c r="L32" s="17"/>
    </row>
    <row r="33" spans="1:14" ht="81.75" customHeight="1">
      <c r="A33" s="16"/>
      <c r="B33" s="12" t="s">
        <v>49</v>
      </c>
      <c r="C33" s="13">
        <f t="shared" si="3"/>
        <v>1289.2</v>
      </c>
      <c r="D33" s="13">
        <v>1289.2</v>
      </c>
      <c r="E33" s="13">
        <v>0</v>
      </c>
      <c r="F33" s="13">
        <v>0</v>
      </c>
      <c r="G33" s="13">
        <f t="shared" si="4"/>
        <v>1099.5</v>
      </c>
      <c r="H33" s="13">
        <v>1099.5</v>
      </c>
      <c r="I33" s="13">
        <v>0</v>
      </c>
      <c r="J33" s="13">
        <v>0</v>
      </c>
      <c r="K33" s="11"/>
      <c r="L33" s="19"/>
      <c r="N33" s="24"/>
    </row>
    <row r="34" spans="1:12" ht="66.75" customHeight="1">
      <c r="A34" s="16"/>
      <c r="B34" s="12" t="s">
        <v>50</v>
      </c>
      <c r="C34" s="13">
        <f t="shared" si="3"/>
        <v>748.6</v>
      </c>
      <c r="D34" s="13">
        <v>748.6</v>
      </c>
      <c r="E34" s="13">
        <v>0</v>
      </c>
      <c r="F34" s="13">
        <v>0</v>
      </c>
      <c r="G34" s="13">
        <f t="shared" si="4"/>
        <v>692.8</v>
      </c>
      <c r="H34" s="13">
        <v>692.8</v>
      </c>
      <c r="I34" s="13">
        <v>0</v>
      </c>
      <c r="J34" s="13">
        <v>0</v>
      </c>
      <c r="K34" s="11"/>
      <c r="L34" s="19"/>
    </row>
    <row r="35" spans="1:12" ht="51.75" customHeight="1">
      <c r="A35" s="15"/>
      <c r="B35" s="34" t="s">
        <v>51</v>
      </c>
      <c r="C35" s="13">
        <f t="shared" si="3"/>
        <v>50</v>
      </c>
      <c r="D35" s="13">
        <v>50</v>
      </c>
      <c r="E35" s="13">
        <v>0</v>
      </c>
      <c r="F35" s="13">
        <v>0</v>
      </c>
      <c r="G35" s="13">
        <f t="shared" si="4"/>
        <v>49.9</v>
      </c>
      <c r="H35" s="13">
        <v>49.9</v>
      </c>
      <c r="I35" s="13">
        <v>0</v>
      </c>
      <c r="J35" s="13">
        <v>0</v>
      </c>
      <c r="K35" s="10" t="s">
        <v>284</v>
      </c>
      <c r="L35" s="18"/>
    </row>
    <row r="36" spans="1:12" ht="30.75" customHeight="1">
      <c r="A36" s="20"/>
      <c r="B36" s="12" t="s">
        <v>52</v>
      </c>
      <c r="C36" s="13">
        <f t="shared" si="3"/>
        <v>40</v>
      </c>
      <c r="D36" s="13">
        <v>40</v>
      </c>
      <c r="E36" s="13">
        <v>0</v>
      </c>
      <c r="F36" s="13">
        <v>0</v>
      </c>
      <c r="G36" s="13">
        <f t="shared" si="4"/>
        <v>14</v>
      </c>
      <c r="H36" s="13">
        <v>14</v>
      </c>
      <c r="I36" s="13">
        <v>0</v>
      </c>
      <c r="J36" s="13">
        <v>0</v>
      </c>
      <c r="K36" s="11" t="s">
        <v>284</v>
      </c>
      <c r="L36" s="17"/>
    </row>
    <row r="37" spans="1:12" ht="45.75" customHeight="1">
      <c r="A37" s="16"/>
      <c r="B37" s="12" t="s">
        <v>53</v>
      </c>
      <c r="C37" s="13">
        <f t="shared" si="3"/>
        <v>70</v>
      </c>
      <c r="D37" s="13">
        <v>70</v>
      </c>
      <c r="E37" s="13">
        <v>0</v>
      </c>
      <c r="F37" s="13">
        <v>0</v>
      </c>
      <c r="G37" s="13">
        <f t="shared" si="4"/>
        <v>53.9</v>
      </c>
      <c r="H37" s="13">
        <v>53.9</v>
      </c>
      <c r="I37" s="13">
        <v>0</v>
      </c>
      <c r="J37" s="13">
        <v>0</v>
      </c>
      <c r="K37" s="11" t="s">
        <v>284</v>
      </c>
      <c r="L37" s="19"/>
    </row>
    <row r="38" spans="1:12" ht="45.75" customHeight="1">
      <c r="A38" s="16"/>
      <c r="B38" s="35" t="s">
        <v>54</v>
      </c>
      <c r="C38" s="13">
        <f t="shared" si="3"/>
        <v>12</v>
      </c>
      <c r="D38" s="13">
        <v>12</v>
      </c>
      <c r="E38" s="13">
        <v>0</v>
      </c>
      <c r="F38" s="13">
        <v>0</v>
      </c>
      <c r="G38" s="13">
        <f t="shared" si="4"/>
        <v>12</v>
      </c>
      <c r="H38" s="13">
        <v>12</v>
      </c>
      <c r="I38" s="13">
        <v>0</v>
      </c>
      <c r="J38" s="13">
        <v>0</v>
      </c>
      <c r="K38" s="11"/>
      <c r="L38" s="19"/>
    </row>
    <row r="39" spans="1:12" ht="19.5" customHeight="1">
      <c r="A39" s="16"/>
      <c r="B39" s="12" t="s">
        <v>55</v>
      </c>
      <c r="C39" s="13">
        <f t="shared" si="3"/>
        <v>100.1</v>
      </c>
      <c r="D39" s="13">
        <v>100.1</v>
      </c>
      <c r="E39" s="13">
        <v>0</v>
      </c>
      <c r="F39" s="13">
        <v>0</v>
      </c>
      <c r="G39" s="13">
        <f t="shared" si="4"/>
        <v>74.8</v>
      </c>
      <c r="H39" s="13">
        <v>74.8</v>
      </c>
      <c r="I39" s="13">
        <v>0</v>
      </c>
      <c r="J39" s="13">
        <v>0</v>
      </c>
      <c r="K39" s="11"/>
      <c r="L39" s="19"/>
    </row>
    <row r="40" spans="1:12" ht="21" customHeight="1">
      <c r="A40" s="16"/>
      <c r="B40" s="12" t="s">
        <v>56</v>
      </c>
      <c r="C40" s="13">
        <f t="shared" si="3"/>
        <v>30</v>
      </c>
      <c r="D40" s="13">
        <v>30</v>
      </c>
      <c r="E40" s="13">
        <v>0</v>
      </c>
      <c r="F40" s="13">
        <v>0</v>
      </c>
      <c r="G40" s="13">
        <f t="shared" si="4"/>
        <v>29.9</v>
      </c>
      <c r="H40" s="13">
        <v>29.9</v>
      </c>
      <c r="I40" s="13">
        <v>0</v>
      </c>
      <c r="J40" s="13">
        <v>0</v>
      </c>
      <c r="K40" s="11"/>
      <c r="L40" s="17"/>
    </row>
    <row r="41" spans="1:12" ht="33.75" customHeight="1">
      <c r="A41" s="16" t="s">
        <v>256</v>
      </c>
      <c r="B41" s="59" t="s">
        <v>57</v>
      </c>
      <c r="C41" s="60"/>
      <c r="D41" s="60"/>
      <c r="E41" s="60"/>
      <c r="F41" s="60"/>
      <c r="G41" s="60"/>
      <c r="H41" s="60"/>
      <c r="I41" s="60"/>
      <c r="J41" s="61"/>
      <c r="K41" s="11"/>
      <c r="L41" s="17"/>
    </row>
    <row r="42" spans="1:12" ht="99" customHeight="1">
      <c r="A42" s="20"/>
      <c r="B42" s="12" t="s">
        <v>293</v>
      </c>
      <c r="C42" s="13">
        <f>SUM(C45+C47)</f>
        <v>14393.8</v>
      </c>
      <c r="D42" s="13">
        <f aca="true" t="shared" si="5" ref="D42:J42">SUM(D45+D47)</f>
        <v>14393.8</v>
      </c>
      <c r="E42" s="13">
        <f t="shared" si="5"/>
        <v>0</v>
      </c>
      <c r="F42" s="13">
        <f t="shared" si="5"/>
        <v>0</v>
      </c>
      <c r="G42" s="13">
        <f t="shared" si="5"/>
        <v>13674.6</v>
      </c>
      <c r="H42" s="13">
        <f t="shared" si="5"/>
        <v>13674.6</v>
      </c>
      <c r="I42" s="13">
        <f t="shared" si="5"/>
        <v>0</v>
      </c>
      <c r="J42" s="13">
        <f t="shared" si="5"/>
        <v>0</v>
      </c>
      <c r="K42" s="11">
        <f>G42/C42</f>
        <v>0.9500340424349374</v>
      </c>
      <c r="L42" s="10"/>
    </row>
    <row r="43" spans="1:12" ht="17.25" customHeight="1">
      <c r="A43" s="16"/>
      <c r="B43" s="59" t="s">
        <v>58</v>
      </c>
      <c r="C43" s="60"/>
      <c r="D43" s="60"/>
      <c r="E43" s="60"/>
      <c r="F43" s="60"/>
      <c r="G43" s="60"/>
      <c r="H43" s="60"/>
      <c r="I43" s="60"/>
      <c r="J43" s="61"/>
      <c r="K43" s="11"/>
      <c r="L43" s="19"/>
    </row>
    <row r="44" spans="1:12" ht="19.5" customHeight="1">
      <c r="A44" s="16"/>
      <c r="B44" s="59" t="s">
        <v>59</v>
      </c>
      <c r="C44" s="60"/>
      <c r="D44" s="60"/>
      <c r="E44" s="60"/>
      <c r="F44" s="60"/>
      <c r="G44" s="60"/>
      <c r="H44" s="60"/>
      <c r="I44" s="60"/>
      <c r="J44" s="60"/>
      <c r="K44" s="61"/>
      <c r="L44" s="19"/>
    </row>
    <row r="45" spans="1:12" ht="45.75" customHeight="1">
      <c r="A45" s="20"/>
      <c r="B45" s="36" t="s">
        <v>60</v>
      </c>
      <c r="C45" s="13">
        <f>SUM(D45:F45)</f>
        <v>14047</v>
      </c>
      <c r="D45" s="13">
        <v>14047</v>
      </c>
      <c r="E45" s="13">
        <v>0</v>
      </c>
      <c r="F45" s="13">
        <v>0</v>
      </c>
      <c r="G45" s="13">
        <f>SUM(H45:J45)</f>
        <v>13478.9</v>
      </c>
      <c r="H45" s="13">
        <v>13478.9</v>
      </c>
      <c r="I45" s="13">
        <v>0</v>
      </c>
      <c r="J45" s="13">
        <v>0</v>
      </c>
      <c r="K45" s="11"/>
      <c r="L45" s="17"/>
    </row>
    <row r="46" spans="1:12" ht="19.5" customHeight="1">
      <c r="A46" s="37"/>
      <c r="B46" s="95" t="s">
        <v>61</v>
      </c>
      <c r="C46" s="96"/>
      <c r="D46" s="96"/>
      <c r="E46" s="96"/>
      <c r="F46" s="96"/>
      <c r="G46" s="96"/>
      <c r="H46" s="96"/>
      <c r="I46" s="96"/>
      <c r="J46" s="96"/>
      <c r="K46" s="97"/>
      <c r="L46" s="19"/>
    </row>
    <row r="47" spans="1:12" ht="92.25" customHeight="1">
      <c r="A47" s="16"/>
      <c r="B47" s="12" t="s">
        <v>62</v>
      </c>
      <c r="C47" s="13">
        <f>SUM(D47:F47)</f>
        <v>346.8</v>
      </c>
      <c r="D47" s="13">
        <v>346.8</v>
      </c>
      <c r="E47" s="13">
        <v>0</v>
      </c>
      <c r="F47" s="13">
        <v>0</v>
      </c>
      <c r="G47" s="13">
        <f>SUM(H47:J47)</f>
        <v>195.7</v>
      </c>
      <c r="H47" s="13">
        <v>195.7</v>
      </c>
      <c r="I47" s="13">
        <v>0</v>
      </c>
      <c r="J47" s="13">
        <v>0</v>
      </c>
      <c r="K47" s="11"/>
      <c r="L47" s="19"/>
    </row>
    <row r="48" spans="1:12" ht="32.25" customHeight="1">
      <c r="A48" s="20" t="s">
        <v>63</v>
      </c>
      <c r="B48" s="26" t="s">
        <v>64</v>
      </c>
      <c r="C48" s="9">
        <f>SUM(C50+C55+C64+C70+C75+C80)</f>
        <v>7439.7</v>
      </c>
      <c r="D48" s="9">
        <f aca="true" t="shared" si="6" ref="D48:J48">SUM(D50+D55+D64+D70+D75+D80)</f>
        <v>7439.7</v>
      </c>
      <c r="E48" s="9">
        <f t="shared" si="6"/>
        <v>0</v>
      </c>
      <c r="F48" s="9">
        <f t="shared" si="6"/>
        <v>0</v>
      </c>
      <c r="G48" s="9">
        <f t="shared" si="6"/>
        <v>6477</v>
      </c>
      <c r="H48" s="9">
        <f t="shared" si="6"/>
        <v>6477</v>
      </c>
      <c r="I48" s="9">
        <f t="shared" si="6"/>
        <v>0</v>
      </c>
      <c r="J48" s="9">
        <f t="shared" si="6"/>
        <v>0</v>
      </c>
      <c r="K48" s="10">
        <f>G48/C48</f>
        <v>0.8705996209524578</v>
      </c>
      <c r="L48" s="19"/>
    </row>
    <row r="49" spans="1:12" ht="21" customHeight="1">
      <c r="A49" s="16" t="s">
        <v>23</v>
      </c>
      <c r="B49" s="59" t="s">
        <v>65</v>
      </c>
      <c r="C49" s="60"/>
      <c r="D49" s="60"/>
      <c r="E49" s="60"/>
      <c r="F49" s="60"/>
      <c r="G49" s="60"/>
      <c r="H49" s="60"/>
      <c r="I49" s="60"/>
      <c r="J49" s="60"/>
      <c r="K49" s="61"/>
      <c r="L49" s="19"/>
    </row>
    <row r="50" spans="1:12" ht="33.75" customHeight="1">
      <c r="A50" s="37"/>
      <c r="B50" s="38" t="s">
        <v>66</v>
      </c>
      <c r="C50" s="28">
        <f>SUM(C53)</f>
        <v>83</v>
      </c>
      <c r="D50" s="28">
        <f aca="true" t="shared" si="7" ref="D50:J50">SUM(D53)</f>
        <v>83</v>
      </c>
      <c r="E50" s="28">
        <f t="shared" si="7"/>
        <v>0</v>
      </c>
      <c r="F50" s="28">
        <f t="shared" si="7"/>
        <v>0</v>
      </c>
      <c r="G50" s="28">
        <f t="shared" si="7"/>
        <v>82.8</v>
      </c>
      <c r="H50" s="28">
        <f t="shared" si="7"/>
        <v>82.8</v>
      </c>
      <c r="I50" s="28">
        <f t="shared" si="7"/>
        <v>0</v>
      </c>
      <c r="J50" s="28">
        <f t="shared" si="7"/>
        <v>0</v>
      </c>
      <c r="K50" s="11">
        <f>G50/C50</f>
        <v>0.9975903614457831</v>
      </c>
      <c r="L50" s="19"/>
    </row>
    <row r="51" spans="1:12" ht="18" customHeight="1">
      <c r="A51" s="20"/>
      <c r="B51" s="59" t="s">
        <v>67</v>
      </c>
      <c r="C51" s="60"/>
      <c r="D51" s="60"/>
      <c r="E51" s="60"/>
      <c r="F51" s="60"/>
      <c r="G51" s="60"/>
      <c r="H51" s="60"/>
      <c r="I51" s="60"/>
      <c r="J51" s="60"/>
      <c r="K51" s="61"/>
      <c r="L51" s="17"/>
    </row>
    <row r="52" spans="1:12" ht="20.25" customHeight="1">
      <c r="A52" s="20"/>
      <c r="B52" s="59" t="s">
        <v>68</v>
      </c>
      <c r="C52" s="60"/>
      <c r="D52" s="60"/>
      <c r="E52" s="60"/>
      <c r="F52" s="60"/>
      <c r="G52" s="60"/>
      <c r="H52" s="60"/>
      <c r="I52" s="60"/>
      <c r="J52" s="60"/>
      <c r="K52" s="61"/>
      <c r="L52" s="19"/>
    </row>
    <row r="53" spans="1:12" ht="48.75" customHeight="1">
      <c r="A53" s="16"/>
      <c r="B53" s="12" t="s">
        <v>69</v>
      </c>
      <c r="C53" s="13">
        <f>SUM(D53:F53)</f>
        <v>83</v>
      </c>
      <c r="D53" s="13">
        <v>83</v>
      </c>
      <c r="E53" s="13">
        <v>0</v>
      </c>
      <c r="F53" s="13">
        <v>0</v>
      </c>
      <c r="G53" s="13">
        <f>SUM(H53:J53)</f>
        <v>82.8</v>
      </c>
      <c r="H53" s="13">
        <v>82.8</v>
      </c>
      <c r="I53" s="13">
        <v>0</v>
      </c>
      <c r="J53" s="13">
        <v>0</v>
      </c>
      <c r="K53" s="11"/>
      <c r="L53" s="19"/>
    </row>
    <row r="54" spans="1:12" ht="20.25" customHeight="1">
      <c r="A54" s="16" t="s">
        <v>258</v>
      </c>
      <c r="B54" s="59" t="s">
        <v>70</v>
      </c>
      <c r="C54" s="60"/>
      <c r="D54" s="60"/>
      <c r="E54" s="60"/>
      <c r="F54" s="60"/>
      <c r="G54" s="60"/>
      <c r="H54" s="60"/>
      <c r="I54" s="60"/>
      <c r="J54" s="60"/>
      <c r="K54" s="61"/>
      <c r="L54" s="19"/>
    </row>
    <row r="55" spans="1:12" ht="64.5" customHeight="1">
      <c r="A55" s="16"/>
      <c r="B55" s="12" t="s">
        <v>71</v>
      </c>
      <c r="C55" s="13">
        <f>SUM(C58+C60+C62)</f>
        <v>6804.8</v>
      </c>
      <c r="D55" s="13">
        <f aca="true" t="shared" si="8" ref="D55:J55">SUM(D58+D60+D62)</f>
        <v>6804.8</v>
      </c>
      <c r="E55" s="13">
        <f t="shared" si="8"/>
        <v>0</v>
      </c>
      <c r="F55" s="13">
        <f t="shared" si="8"/>
        <v>0</v>
      </c>
      <c r="G55" s="13">
        <f t="shared" si="8"/>
        <v>5982.299999999999</v>
      </c>
      <c r="H55" s="13">
        <f t="shared" si="8"/>
        <v>5982.299999999999</v>
      </c>
      <c r="I55" s="13">
        <f t="shared" si="8"/>
        <v>0</v>
      </c>
      <c r="J55" s="13">
        <f t="shared" si="8"/>
        <v>0</v>
      </c>
      <c r="K55" s="11">
        <f>G55/C55</f>
        <v>0.8791294380437337</v>
      </c>
      <c r="L55" s="19"/>
    </row>
    <row r="56" spans="1:12" ht="15.75">
      <c r="A56" s="15"/>
      <c r="B56" s="62" t="s">
        <v>72</v>
      </c>
      <c r="C56" s="63"/>
      <c r="D56" s="63"/>
      <c r="E56" s="63"/>
      <c r="F56" s="63"/>
      <c r="G56" s="63"/>
      <c r="H56" s="63"/>
      <c r="I56" s="63"/>
      <c r="J56" s="63"/>
      <c r="K56" s="64"/>
      <c r="L56" s="17"/>
    </row>
    <row r="57" spans="1:12" ht="32.25" customHeight="1">
      <c r="A57" s="16"/>
      <c r="B57" s="59" t="s">
        <v>73</v>
      </c>
      <c r="C57" s="60"/>
      <c r="D57" s="60"/>
      <c r="E57" s="60"/>
      <c r="F57" s="60"/>
      <c r="G57" s="60"/>
      <c r="H57" s="60"/>
      <c r="I57" s="60"/>
      <c r="J57" s="60"/>
      <c r="K57" s="61"/>
      <c r="L57" s="19"/>
    </row>
    <row r="58" spans="1:12" ht="62.25" customHeight="1">
      <c r="A58" s="16"/>
      <c r="B58" s="12" t="s">
        <v>74</v>
      </c>
      <c r="C58" s="13">
        <f>SUM(D58:F58)</f>
        <v>2550</v>
      </c>
      <c r="D58" s="13">
        <v>2550</v>
      </c>
      <c r="E58" s="13">
        <v>0</v>
      </c>
      <c r="F58" s="13">
        <v>0</v>
      </c>
      <c r="G58" s="13">
        <f>SUM(H58:J58)</f>
        <v>2394.7</v>
      </c>
      <c r="H58" s="13">
        <v>2394.7</v>
      </c>
      <c r="I58" s="13">
        <v>0</v>
      </c>
      <c r="J58" s="13">
        <v>0</v>
      </c>
      <c r="K58" s="11"/>
      <c r="L58" s="19"/>
    </row>
    <row r="59" spans="1:12" ht="21" customHeight="1">
      <c r="A59" s="16"/>
      <c r="B59" s="59" t="s">
        <v>76</v>
      </c>
      <c r="C59" s="60"/>
      <c r="D59" s="60"/>
      <c r="E59" s="60"/>
      <c r="F59" s="60"/>
      <c r="G59" s="60"/>
      <c r="H59" s="60"/>
      <c r="I59" s="60"/>
      <c r="J59" s="60"/>
      <c r="K59" s="60"/>
      <c r="L59" s="61"/>
    </row>
    <row r="60" spans="1:12" ht="33" customHeight="1">
      <c r="A60" s="15"/>
      <c r="B60" s="34" t="s">
        <v>75</v>
      </c>
      <c r="C60" s="13">
        <f>SUM(D60:F60)</f>
        <v>140</v>
      </c>
      <c r="D60" s="13">
        <v>140</v>
      </c>
      <c r="E60" s="13">
        <v>0</v>
      </c>
      <c r="F60" s="13">
        <v>0</v>
      </c>
      <c r="G60" s="13">
        <f>SUM(H60:J60)</f>
        <v>137.6</v>
      </c>
      <c r="H60" s="13">
        <v>137.6</v>
      </c>
      <c r="I60" s="13">
        <v>0</v>
      </c>
      <c r="J60" s="13">
        <v>0</v>
      </c>
      <c r="K60" s="11"/>
      <c r="L60" s="18"/>
    </row>
    <row r="61" spans="1:12" ht="24.75" customHeight="1">
      <c r="A61" s="16"/>
      <c r="B61" s="59" t="s">
        <v>77</v>
      </c>
      <c r="C61" s="60"/>
      <c r="D61" s="60"/>
      <c r="E61" s="60"/>
      <c r="F61" s="60"/>
      <c r="G61" s="60"/>
      <c r="H61" s="60"/>
      <c r="I61" s="60"/>
      <c r="J61" s="60"/>
      <c r="K61" s="61"/>
      <c r="L61" s="17"/>
    </row>
    <row r="62" spans="1:12" ht="35.25" customHeight="1">
      <c r="A62" s="16"/>
      <c r="B62" s="12" t="s">
        <v>78</v>
      </c>
      <c r="C62" s="13">
        <f>SUM(D62:F62)</f>
        <v>4114.8</v>
      </c>
      <c r="D62" s="13">
        <v>4114.8</v>
      </c>
      <c r="E62" s="13">
        <v>0</v>
      </c>
      <c r="F62" s="13">
        <v>0</v>
      </c>
      <c r="G62" s="13">
        <f>SUM(H62:J62)</f>
        <v>3450</v>
      </c>
      <c r="H62" s="13">
        <v>3450</v>
      </c>
      <c r="I62" s="13">
        <v>0</v>
      </c>
      <c r="J62" s="13">
        <v>0</v>
      </c>
      <c r="K62" s="11"/>
      <c r="L62" s="17"/>
    </row>
    <row r="63" spans="1:12" ht="22.5" customHeight="1">
      <c r="A63" s="39" t="s">
        <v>259</v>
      </c>
      <c r="B63" s="62" t="s">
        <v>79</v>
      </c>
      <c r="C63" s="63"/>
      <c r="D63" s="63"/>
      <c r="E63" s="63"/>
      <c r="F63" s="63"/>
      <c r="G63" s="63"/>
      <c r="H63" s="63"/>
      <c r="I63" s="63"/>
      <c r="J63" s="63"/>
      <c r="K63" s="64"/>
      <c r="L63" s="18"/>
    </row>
    <row r="64" spans="1:12" ht="53.25" customHeight="1">
      <c r="A64" s="16"/>
      <c r="B64" s="12" t="s">
        <v>80</v>
      </c>
      <c r="C64" s="13">
        <f>SUM(C67+C68)</f>
        <v>452.9</v>
      </c>
      <c r="D64" s="13">
        <f aca="true" t="shared" si="9" ref="D64:J64">SUM(D67+D68)</f>
        <v>452.9</v>
      </c>
      <c r="E64" s="13">
        <f t="shared" si="9"/>
        <v>0</v>
      </c>
      <c r="F64" s="13">
        <f t="shared" si="9"/>
        <v>0</v>
      </c>
      <c r="G64" s="13">
        <f t="shared" si="9"/>
        <v>349.1</v>
      </c>
      <c r="H64" s="13">
        <f t="shared" si="9"/>
        <v>349.1</v>
      </c>
      <c r="I64" s="13">
        <f t="shared" si="9"/>
        <v>0</v>
      </c>
      <c r="J64" s="13">
        <f t="shared" si="9"/>
        <v>0</v>
      </c>
      <c r="K64" s="11">
        <f>G64/C64</f>
        <v>0.7708103334069332</v>
      </c>
      <c r="L64" s="40"/>
    </row>
    <row r="65" spans="1:12" ht="21.75" customHeight="1">
      <c r="A65" s="16"/>
      <c r="B65" s="68" t="s">
        <v>81</v>
      </c>
      <c r="C65" s="69"/>
      <c r="D65" s="69"/>
      <c r="E65" s="69"/>
      <c r="F65" s="69"/>
      <c r="G65" s="69"/>
      <c r="H65" s="69"/>
      <c r="I65" s="69"/>
      <c r="J65" s="69"/>
      <c r="K65" s="70"/>
      <c r="L65" s="40"/>
    </row>
    <row r="66" spans="1:12" ht="24" customHeight="1">
      <c r="A66" s="16"/>
      <c r="B66" s="56" t="s">
        <v>82</v>
      </c>
      <c r="C66" s="57"/>
      <c r="D66" s="57"/>
      <c r="E66" s="57"/>
      <c r="F66" s="57"/>
      <c r="G66" s="57"/>
      <c r="H66" s="57"/>
      <c r="I66" s="57"/>
      <c r="J66" s="57"/>
      <c r="K66" s="58"/>
      <c r="L66" s="41"/>
    </row>
    <row r="67" spans="1:12" ht="71.25" customHeight="1">
      <c r="A67" s="15"/>
      <c r="B67" s="34" t="s">
        <v>83</v>
      </c>
      <c r="C67" s="13">
        <f>SUM(D67:F67)</f>
        <v>5</v>
      </c>
      <c r="D67" s="13">
        <v>5</v>
      </c>
      <c r="E67" s="13">
        <v>0</v>
      </c>
      <c r="F67" s="13">
        <v>0</v>
      </c>
      <c r="G67" s="13">
        <f>SUM(H67:J67)</f>
        <v>5</v>
      </c>
      <c r="H67" s="13">
        <v>5</v>
      </c>
      <c r="I67" s="13">
        <v>0</v>
      </c>
      <c r="J67" s="13">
        <v>0</v>
      </c>
      <c r="K67" s="11"/>
      <c r="L67" s="18"/>
    </row>
    <row r="68" spans="1:12" ht="46.5" customHeight="1">
      <c r="A68" s="16"/>
      <c r="B68" s="12" t="s">
        <v>84</v>
      </c>
      <c r="C68" s="13">
        <f>SUM(D68:F68)</f>
        <v>447.9</v>
      </c>
      <c r="D68" s="13">
        <v>447.9</v>
      </c>
      <c r="E68" s="13">
        <v>0</v>
      </c>
      <c r="F68" s="13">
        <v>0</v>
      </c>
      <c r="G68" s="13">
        <f>SUM(H68:J68)</f>
        <v>344.1</v>
      </c>
      <c r="H68" s="13">
        <v>344.1</v>
      </c>
      <c r="I68" s="13">
        <v>0</v>
      </c>
      <c r="J68" s="13">
        <v>0</v>
      </c>
      <c r="K68" s="11"/>
      <c r="L68" s="19"/>
    </row>
    <row r="69" spans="1:12" ht="19.5" customHeight="1">
      <c r="A69" s="16" t="s">
        <v>260</v>
      </c>
      <c r="B69" s="56" t="s">
        <v>85</v>
      </c>
      <c r="C69" s="57"/>
      <c r="D69" s="57"/>
      <c r="E69" s="57"/>
      <c r="F69" s="57"/>
      <c r="G69" s="57"/>
      <c r="H69" s="57"/>
      <c r="I69" s="57"/>
      <c r="J69" s="57"/>
      <c r="K69" s="58"/>
      <c r="L69" s="19"/>
    </row>
    <row r="70" spans="1:12" ht="32.25" customHeight="1">
      <c r="A70" s="16"/>
      <c r="B70" s="42" t="s">
        <v>86</v>
      </c>
      <c r="C70" s="43">
        <f>SUM(C73)</f>
        <v>30</v>
      </c>
      <c r="D70" s="43">
        <f aca="true" t="shared" si="10" ref="D70:J70">SUM(D73)</f>
        <v>30</v>
      </c>
      <c r="E70" s="43">
        <f t="shared" si="10"/>
        <v>0</v>
      </c>
      <c r="F70" s="43">
        <f t="shared" si="10"/>
        <v>0</v>
      </c>
      <c r="G70" s="43">
        <f t="shared" si="10"/>
        <v>21.2</v>
      </c>
      <c r="H70" s="43">
        <f t="shared" si="10"/>
        <v>21.2</v>
      </c>
      <c r="I70" s="43">
        <f t="shared" si="10"/>
        <v>0</v>
      </c>
      <c r="J70" s="43">
        <f t="shared" si="10"/>
        <v>0</v>
      </c>
      <c r="K70" s="11">
        <f>G70/C70</f>
        <v>0.7066666666666667</v>
      </c>
      <c r="L70" s="19"/>
    </row>
    <row r="71" spans="1:12" ht="18.75" customHeight="1">
      <c r="A71" s="16"/>
      <c r="B71" s="59" t="s">
        <v>87</v>
      </c>
      <c r="C71" s="60"/>
      <c r="D71" s="60"/>
      <c r="E71" s="60"/>
      <c r="F71" s="60"/>
      <c r="G71" s="60"/>
      <c r="H71" s="60"/>
      <c r="I71" s="60"/>
      <c r="J71" s="60"/>
      <c r="K71" s="61"/>
      <c r="L71" s="17"/>
    </row>
    <row r="72" spans="1:12" ht="24" customHeight="1">
      <c r="A72" s="15"/>
      <c r="B72" s="62" t="s">
        <v>88</v>
      </c>
      <c r="C72" s="63"/>
      <c r="D72" s="63"/>
      <c r="E72" s="63"/>
      <c r="F72" s="63"/>
      <c r="G72" s="63"/>
      <c r="H72" s="63"/>
      <c r="I72" s="63"/>
      <c r="J72" s="63"/>
      <c r="K72" s="64"/>
      <c r="L72" s="18"/>
    </row>
    <row r="73" spans="1:12" ht="48.75" customHeight="1">
      <c r="A73" s="16"/>
      <c r="B73" s="12" t="s">
        <v>89</v>
      </c>
      <c r="C73" s="44">
        <f>SUM(D73:F73)</f>
        <v>30</v>
      </c>
      <c r="D73" s="44">
        <v>30</v>
      </c>
      <c r="E73" s="44">
        <v>0</v>
      </c>
      <c r="F73" s="44">
        <v>0</v>
      </c>
      <c r="G73" s="44">
        <f>SUM(H73:J73)</f>
        <v>21.2</v>
      </c>
      <c r="H73" s="44">
        <v>21.2</v>
      </c>
      <c r="I73" s="44">
        <v>0</v>
      </c>
      <c r="J73" s="44">
        <v>0</v>
      </c>
      <c r="K73" s="45"/>
      <c r="L73" s="17"/>
    </row>
    <row r="74" spans="1:12" ht="21.75" customHeight="1">
      <c r="A74" s="16" t="s">
        <v>261</v>
      </c>
      <c r="B74" s="59" t="s">
        <v>90</v>
      </c>
      <c r="C74" s="60"/>
      <c r="D74" s="60"/>
      <c r="E74" s="60"/>
      <c r="F74" s="60"/>
      <c r="G74" s="60"/>
      <c r="H74" s="60"/>
      <c r="I74" s="60"/>
      <c r="J74" s="60"/>
      <c r="K74" s="61"/>
      <c r="L74" s="17"/>
    </row>
    <row r="75" spans="1:12" ht="45" customHeight="1">
      <c r="A75" s="16"/>
      <c r="B75" s="12" t="s">
        <v>91</v>
      </c>
      <c r="C75" s="44">
        <f>SUM(C78)</f>
        <v>30</v>
      </c>
      <c r="D75" s="44">
        <f aca="true" t="shared" si="11" ref="D75:J75">SUM(D78)</f>
        <v>30</v>
      </c>
      <c r="E75" s="44">
        <f t="shared" si="11"/>
        <v>0</v>
      </c>
      <c r="F75" s="44">
        <f t="shared" si="11"/>
        <v>0</v>
      </c>
      <c r="G75" s="44">
        <f t="shared" si="11"/>
        <v>20</v>
      </c>
      <c r="H75" s="44">
        <f t="shared" si="11"/>
        <v>20</v>
      </c>
      <c r="I75" s="44">
        <f t="shared" si="11"/>
        <v>0</v>
      </c>
      <c r="J75" s="44">
        <f t="shared" si="11"/>
        <v>0</v>
      </c>
      <c r="K75" s="11">
        <f>G75/C75</f>
        <v>0.6666666666666666</v>
      </c>
      <c r="L75" s="17"/>
    </row>
    <row r="76" spans="1:12" ht="20.25" customHeight="1">
      <c r="A76" s="16"/>
      <c r="B76" s="59" t="s">
        <v>92</v>
      </c>
      <c r="C76" s="60"/>
      <c r="D76" s="60"/>
      <c r="E76" s="60"/>
      <c r="F76" s="60"/>
      <c r="G76" s="60"/>
      <c r="H76" s="60"/>
      <c r="I76" s="60"/>
      <c r="J76" s="60"/>
      <c r="K76" s="61"/>
      <c r="L76" s="19"/>
    </row>
    <row r="77" spans="1:12" ht="18.75" customHeight="1">
      <c r="A77" s="16"/>
      <c r="B77" s="59" t="s">
        <v>93</v>
      </c>
      <c r="C77" s="60"/>
      <c r="D77" s="60"/>
      <c r="E77" s="60"/>
      <c r="F77" s="60"/>
      <c r="G77" s="60"/>
      <c r="H77" s="60"/>
      <c r="I77" s="60"/>
      <c r="J77" s="60"/>
      <c r="K77" s="61"/>
      <c r="L77" s="19"/>
    </row>
    <row r="78" spans="1:12" ht="62.25" customHeight="1">
      <c r="A78" s="16"/>
      <c r="B78" s="12" t="s">
        <v>94</v>
      </c>
      <c r="C78" s="44">
        <f>SUM(D78:F78)</f>
        <v>30</v>
      </c>
      <c r="D78" s="44">
        <v>30</v>
      </c>
      <c r="E78" s="44">
        <v>0</v>
      </c>
      <c r="F78" s="44">
        <v>0</v>
      </c>
      <c r="G78" s="44">
        <f>SUM(H78:J78)</f>
        <v>20</v>
      </c>
      <c r="H78" s="44">
        <v>20</v>
      </c>
      <c r="I78" s="44">
        <v>0</v>
      </c>
      <c r="J78" s="44">
        <v>0</v>
      </c>
      <c r="K78" s="45"/>
      <c r="L78" s="19"/>
    </row>
    <row r="79" spans="1:12" ht="19.5" customHeight="1">
      <c r="A79" s="16" t="s">
        <v>262</v>
      </c>
      <c r="B79" s="59" t="s">
        <v>285</v>
      </c>
      <c r="C79" s="60"/>
      <c r="D79" s="60"/>
      <c r="E79" s="60"/>
      <c r="F79" s="60"/>
      <c r="G79" s="60"/>
      <c r="H79" s="60"/>
      <c r="I79" s="60"/>
      <c r="J79" s="60"/>
      <c r="K79" s="61"/>
      <c r="L79" s="19"/>
    </row>
    <row r="80" spans="1:12" ht="60" customHeight="1">
      <c r="A80" s="15"/>
      <c r="B80" s="34" t="s">
        <v>95</v>
      </c>
      <c r="C80" s="44">
        <f>SUM(C83+C84+C85)</f>
        <v>39</v>
      </c>
      <c r="D80" s="44">
        <f aca="true" t="shared" si="12" ref="D80:J80">SUM(D83+D84+D85)</f>
        <v>39</v>
      </c>
      <c r="E80" s="44">
        <f t="shared" si="12"/>
        <v>0</v>
      </c>
      <c r="F80" s="44">
        <f t="shared" si="12"/>
        <v>0</v>
      </c>
      <c r="G80" s="44">
        <f t="shared" si="12"/>
        <v>21.6</v>
      </c>
      <c r="H80" s="44">
        <f t="shared" si="12"/>
        <v>21.6</v>
      </c>
      <c r="I80" s="44">
        <f t="shared" si="12"/>
        <v>0</v>
      </c>
      <c r="J80" s="44">
        <f t="shared" si="12"/>
        <v>0</v>
      </c>
      <c r="K80" s="11">
        <f>G80/C80</f>
        <v>0.5538461538461539</v>
      </c>
      <c r="L80" s="18"/>
    </row>
    <row r="81" spans="1:12" ht="50.25" customHeight="1">
      <c r="A81" s="15"/>
      <c r="B81" s="62" t="s">
        <v>96</v>
      </c>
      <c r="C81" s="63"/>
      <c r="D81" s="63"/>
      <c r="E81" s="63"/>
      <c r="F81" s="63"/>
      <c r="G81" s="63"/>
      <c r="H81" s="63"/>
      <c r="I81" s="63"/>
      <c r="J81" s="63"/>
      <c r="K81" s="64"/>
      <c r="L81" s="18"/>
    </row>
    <row r="82" spans="1:12" ht="22.5" customHeight="1">
      <c r="A82" s="16"/>
      <c r="B82" s="59" t="s">
        <v>97</v>
      </c>
      <c r="C82" s="60"/>
      <c r="D82" s="60"/>
      <c r="E82" s="60"/>
      <c r="F82" s="60"/>
      <c r="G82" s="60"/>
      <c r="H82" s="60"/>
      <c r="I82" s="60"/>
      <c r="J82" s="60"/>
      <c r="K82" s="61"/>
      <c r="L82" s="17"/>
    </row>
    <row r="83" spans="1:12" ht="60.75" customHeight="1">
      <c r="A83" s="16"/>
      <c r="B83" s="12" t="s">
        <v>98</v>
      </c>
      <c r="C83" s="44">
        <f>SUM(D83:F83)</f>
        <v>15</v>
      </c>
      <c r="D83" s="44">
        <v>15</v>
      </c>
      <c r="E83" s="44">
        <v>0</v>
      </c>
      <c r="F83" s="44">
        <v>0</v>
      </c>
      <c r="G83" s="44">
        <f>SUM(H83:J83)</f>
        <v>8.3</v>
      </c>
      <c r="H83" s="44">
        <v>8.3</v>
      </c>
      <c r="I83" s="44">
        <v>0</v>
      </c>
      <c r="J83" s="44">
        <v>0</v>
      </c>
      <c r="K83" s="45"/>
      <c r="L83" s="19"/>
    </row>
    <row r="84" spans="1:12" ht="60.75" customHeight="1">
      <c r="A84" s="16"/>
      <c r="B84" s="12" t="s">
        <v>101</v>
      </c>
      <c r="C84" s="44">
        <f>SUM(D84:F84)</f>
        <v>15</v>
      </c>
      <c r="D84" s="44">
        <v>15</v>
      </c>
      <c r="E84" s="44">
        <v>0</v>
      </c>
      <c r="F84" s="44">
        <v>0</v>
      </c>
      <c r="G84" s="44">
        <f>SUM(H84:J84)</f>
        <v>8.3</v>
      </c>
      <c r="H84" s="44">
        <v>8.3</v>
      </c>
      <c r="I84" s="44">
        <v>0</v>
      </c>
      <c r="J84" s="44">
        <v>0</v>
      </c>
      <c r="K84" s="45"/>
      <c r="L84" s="19"/>
    </row>
    <row r="85" spans="1:12" ht="60.75" customHeight="1">
      <c r="A85" s="16"/>
      <c r="B85" s="12" t="s">
        <v>102</v>
      </c>
      <c r="C85" s="44">
        <f>SUM(D85:F85)</f>
        <v>9</v>
      </c>
      <c r="D85" s="44">
        <v>9</v>
      </c>
      <c r="E85" s="44">
        <v>0</v>
      </c>
      <c r="F85" s="44">
        <v>0</v>
      </c>
      <c r="G85" s="44">
        <f>SUM(H85:J85)</f>
        <v>5</v>
      </c>
      <c r="H85" s="44">
        <v>5</v>
      </c>
      <c r="I85" s="44">
        <v>0</v>
      </c>
      <c r="J85" s="44">
        <v>0</v>
      </c>
      <c r="K85" s="45"/>
      <c r="L85" s="19"/>
    </row>
    <row r="86" spans="1:12" s="110" customFormat="1" ht="47.25">
      <c r="A86" s="20" t="s">
        <v>99</v>
      </c>
      <c r="B86" s="26" t="s">
        <v>100</v>
      </c>
      <c r="C86" s="108">
        <f>SUM(C88+C97+C108+C116+C125)</f>
        <v>233252.75</v>
      </c>
      <c r="D86" s="108">
        <f aca="true" t="shared" si="13" ref="D86:J86">SUM(D88+D97+D108+D116+D125)</f>
        <v>106694.45000000001</v>
      </c>
      <c r="E86" s="108">
        <f t="shared" si="13"/>
        <v>126558.3</v>
      </c>
      <c r="F86" s="108">
        <f t="shared" si="13"/>
        <v>0</v>
      </c>
      <c r="G86" s="108">
        <f t="shared" si="13"/>
        <v>228650.9</v>
      </c>
      <c r="H86" s="108">
        <f t="shared" si="13"/>
        <v>105181.70000000001</v>
      </c>
      <c r="I86" s="108">
        <f t="shared" si="13"/>
        <v>123469.20000000001</v>
      </c>
      <c r="J86" s="108">
        <f t="shared" si="13"/>
        <v>0</v>
      </c>
      <c r="K86" s="10">
        <f>G86/C86</f>
        <v>0.9802709721535973</v>
      </c>
      <c r="L86" s="109"/>
    </row>
    <row r="87" spans="1:12" ht="22.5" customHeight="1">
      <c r="A87" s="16" t="s">
        <v>263</v>
      </c>
      <c r="B87" s="59" t="s">
        <v>103</v>
      </c>
      <c r="C87" s="60"/>
      <c r="D87" s="60"/>
      <c r="E87" s="60"/>
      <c r="F87" s="60"/>
      <c r="G87" s="60"/>
      <c r="H87" s="60"/>
      <c r="I87" s="60"/>
      <c r="J87" s="60"/>
      <c r="K87" s="61"/>
      <c r="L87" s="19"/>
    </row>
    <row r="88" spans="1:12" ht="46.5" customHeight="1">
      <c r="A88" s="16"/>
      <c r="B88" s="12" t="s">
        <v>104</v>
      </c>
      <c r="C88" s="44">
        <f>SUM(C91+C92+C93+C95)</f>
        <v>95946.09999999999</v>
      </c>
      <c r="D88" s="44">
        <f aca="true" t="shared" si="14" ref="D88:J88">SUM(D91+D92+D93+D95)</f>
        <v>27688.7</v>
      </c>
      <c r="E88" s="44">
        <f t="shared" si="14"/>
        <v>68257.4</v>
      </c>
      <c r="F88" s="44">
        <f t="shared" si="14"/>
        <v>0</v>
      </c>
      <c r="G88" s="44">
        <f t="shared" si="14"/>
        <v>93062.9</v>
      </c>
      <c r="H88" s="44">
        <f t="shared" si="14"/>
        <v>27688.800000000003</v>
      </c>
      <c r="I88" s="44">
        <f t="shared" si="14"/>
        <v>65374.100000000006</v>
      </c>
      <c r="J88" s="44">
        <f t="shared" si="14"/>
        <v>0</v>
      </c>
      <c r="K88" s="11">
        <f>G88/C88</f>
        <v>0.9699497947284986</v>
      </c>
      <c r="L88" s="19"/>
    </row>
    <row r="89" spans="1:12" ht="19.5" customHeight="1">
      <c r="A89" s="16"/>
      <c r="B89" s="59" t="s">
        <v>105</v>
      </c>
      <c r="C89" s="60"/>
      <c r="D89" s="60"/>
      <c r="E89" s="60"/>
      <c r="F89" s="60"/>
      <c r="G89" s="60"/>
      <c r="H89" s="60"/>
      <c r="I89" s="60"/>
      <c r="J89" s="60"/>
      <c r="K89" s="61"/>
      <c r="L89" s="19"/>
    </row>
    <row r="90" spans="1:12" ht="33.75" customHeight="1">
      <c r="A90" s="16"/>
      <c r="B90" s="59" t="s">
        <v>106</v>
      </c>
      <c r="C90" s="60"/>
      <c r="D90" s="60"/>
      <c r="E90" s="60"/>
      <c r="F90" s="60"/>
      <c r="G90" s="60"/>
      <c r="H90" s="60"/>
      <c r="I90" s="60"/>
      <c r="J90" s="60"/>
      <c r="K90" s="61"/>
      <c r="L90" s="19"/>
    </row>
    <row r="91" spans="1:12" ht="47.25" customHeight="1">
      <c r="A91" s="16"/>
      <c r="B91" s="46" t="s">
        <v>121</v>
      </c>
      <c r="C91" s="47">
        <f>SUM(D91:F91)</f>
        <v>26430.8</v>
      </c>
      <c r="D91" s="47">
        <v>0</v>
      </c>
      <c r="E91" s="47">
        <v>26430.8</v>
      </c>
      <c r="F91" s="47">
        <v>0</v>
      </c>
      <c r="G91" s="47">
        <f>SUM(H91:J91)</f>
        <v>25708.8</v>
      </c>
      <c r="H91" s="47">
        <v>0</v>
      </c>
      <c r="I91" s="47">
        <v>25708.8</v>
      </c>
      <c r="J91" s="47">
        <v>0</v>
      </c>
      <c r="K91" s="48"/>
      <c r="L91" s="19"/>
    </row>
    <row r="92" spans="1:12" ht="111" customHeight="1">
      <c r="A92" s="16"/>
      <c r="B92" s="12" t="s">
        <v>107</v>
      </c>
      <c r="C92" s="44">
        <f>SUM(D92:F92)</f>
        <v>41826.6</v>
      </c>
      <c r="D92" s="44">
        <v>0</v>
      </c>
      <c r="E92" s="44">
        <v>41826.6</v>
      </c>
      <c r="F92" s="44">
        <v>0</v>
      </c>
      <c r="G92" s="44">
        <f>SUM(H92:J92)</f>
        <v>39665.3</v>
      </c>
      <c r="H92" s="44">
        <v>0</v>
      </c>
      <c r="I92" s="44">
        <v>39665.3</v>
      </c>
      <c r="J92" s="44">
        <v>0</v>
      </c>
      <c r="K92" s="45"/>
      <c r="L92" s="19" t="s">
        <v>290</v>
      </c>
    </row>
    <row r="93" spans="1:12" ht="96.75" customHeight="1">
      <c r="A93" s="16"/>
      <c r="B93" s="12" t="s">
        <v>108</v>
      </c>
      <c r="C93" s="44">
        <f>SUM(D93:F93)</f>
        <v>18859.9</v>
      </c>
      <c r="D93" s="44">
        <v>18859.9</v>
      </c>
      <c r="E93" s="44">
        <v>0</v>
      </c>
      <c r="F93" s="44">
        <v>0</v>
      </c>
      <c r="G93" s="44">
        <f>SUM(H93:J93)</f>
        <v>18859.9</v>
      </c>
      <c r="H93" s="44">
        <v>18859.9</v>
      </c>
      <c r="I93" s="44">
        <v>0</v>
      </c>
      <c r="J93" s="44">
        <v>0</v>
      </c>
      <c r="K93" s="11"/>
      <c r="L93" s="19"/>
    </row>
    <row r="94" spans="1:12" ht="30.75" customHeight="1">
      <c r="A94" s="15"/>
      <c r="B94" s="62" t="s">
        <v>109</v>
      </c>
      <c r="C94" s="63"/>
      <c r="D94" s="63"/>
      <c r="E94" s="63"/>
      <c r="F94" s="63"/>
      <c r="G94" s="63"/>
      <c r="H94" s="63"/>
      <c r="I94" s="63"/>
      <c r="J94" s="63"/>
      <c r="K94" s="64"/>
      <c r="L94" s="18"/>
    </row>
    <row r="95" spans="1:12" ht="150" customHeight="1">
      <c r="A95" s="16"/>
      <c r="B95" s="12" t="s">
        <v>110</v>
      </c>
      <c r="C95" s="44">
        <f>SUM(D95:F95)</f>
        <v>8828.8</v>
      </c>
      <c r="D95" s="44">
        <v>8828.8</v>
      </c>
      <c r="E95" s="44">
        <v>0</v>
      </c>
      <c r="F95" s="44">
        <v>0</v>
      </c>
      <c r="G95" s="44">
        <f>SUM(H95:J95)</f>
        <v>8828.9</v>
      </c>
      <c r="H95" s="44">
        <v>8828.9</v>
      </c>
      <c r="I95" s="44">
        <v>0</v>
      </c>
      <c r="J95" s="44">
        <v>0</v>
      </c>
      <c r="K95" s="11"/>
      <c r="L95" s="19"/>
    </row>
    <row r="96" spans="1:12" ht="30.75" customHeight="1">
      <c r="A96" s="39" t="s">
        <v>264</v>
      </c>
      <c r="B96" s="62" t="s">
        <v>286</v>
      </c>
      <c r="C96" s="63"/>
      <c r="D96" s="63"/>
      <c r="E96" s="63"/>
      <c r="F96" s="63"/>
      <c r="G96" s="63"/>
      <c r="H96" s="63"/>
      <c r="I96" s="63"/>
      <c r="J96" s="63"/>
      <c r="K96" s="64"/>
      <c r="L96" s="18"/>
    </row>
    <row r="97" spans="1:12" ht="50.25" customHeight="1">
      <c r="A97" s="16"/>
      <c r="B97" s="12" t="s">
        <v>111</v>
      </c>
      <c r="C97" s="44">
        <f>SUM(C100+C102+C104+C106)</f>
        <v>81995.9</v>
      </c>
      <c r="D97" s="44">
        <f aca="true" t="shared" si="15" ref="D97:J97">SUM(D100+D102+D104+D106)</f>
        <v>25130.800000000003</v>
      </c>
      <c r="E97" s="44">
        <f t="shared" si="15"/>
        <v>56865.1</v>
      </c>
      <c r="F97" s="44">
        <f t="shared" si="15"/>
        <v>0</v>
      </c>
      <c r="G97" s="44">
        <f t="shared" si="15"/>
        <v>81790.1</v>
      </c>
      <c r="H97" s="44">
        <f t="shared" si="15"/>
        <v>25130.800000000003</v>
      </c>
      <c r="I97" s="44">
        <f t="shared" si="15"/>
        <v>56659.3</v>
      </c>
      <c r="J97" s="44">
        <f t="shared" si="15"/>
        <v>0</v>
      </c>
      <c r="K97" s="11">
        <f>G97/C97</f>
        <v>0.9974901184083595</v>
      </c>
      <c r="L97" s="17"/>
    </row>
    <row r="98" spans="1:12" ht="21" customHeight="1">
      <c r="A98" s="16"/>
      <c r="B98" s="56" t="s">
        <v>112</v>
      </c>
      <c r="C98" s="57"/>
      <c r="D98" s="57"/>
      <c r="E98" s="57"/>
      <c r="F98" s="57"/>
      <c r="G98" s="57"/>
      <c r="H98" s="57"/>
      <c r="I98" s="57"/>
      <c r="J98" s="57"/>
      <c r="K98" s="58"/>
      <c r="L98" s="17"/>
    </row>
    <row r="99" spans="1:12" ht="30.75" customHeight="1">
      <c r="A99" s="16"/>
      <c r="B99" s="59" t="s">
        <v>113</v>
      </c>
      <c r="C99" s="60"/>
      <c r="D99" s="60"/>
      <c r="E99" s="60"/>
      <c r="F99" s="60"/>
      <c r="G99" s="60"/>
      <c r="H99" s="60"/>
      <c r="I99" s="60"/>
      <c r="J99" s="60"/>
      <c r="K99" s="61"/>
      <c r="L99" s="17"/>
    </row>
    <row r="100" spans="1:12" ht="186.75" customHeight="1">
      <c r="A100" s="16"/>
      <c r="B100" s="12" t="s">
        <v>114</v>
      </c>
      <c r="C100" s="44">
        <f>SUM(D100:F100)</f>
        <v>53526.1</v>
      </c>
      <c r="D100" s="44">
        <v>0</v>
      </c>
      <c r="E100" s="44">
        <v>53526.1</v>
      </c>
      <c r="F100" s="44">
        <v>0</v>
      </c>
      <c r="G100" s="44">
        <f>SUM(H100:J100)</f>
        <v>53320.3</v>
      </c>
      <c r="H100" s="44">
        <v>0</v>
      </c>
      <c r="I100" s="44">
        <v>53320.3</v>
      </c>
      <c r="J100" s="44">
        <v>0</v>
      </c>
      <c r="K100" s="11"/>
      <c r="L100" s="17"/>
    </row>
    <row r="101" spans="1:12" ht="22.5" customHeight="1">
      <c r="A101" s="16"/>
      <c r="B101" s="56" t="s">
        <v>115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8"/>
    </row>
    <row r="102" spans="1:12" ht="70.5" customHeight="1">
      <c r="A102" s="16"/>
      <c r="B102" s="12" t="s">
        <v>116</v>
      </c>
      <c r="C102" s="44">
        <f>SUM(D102:F102)</f>
        <v>18817.4</v>
      </c>
      <c r="D102" s="44">
        <v>18817.4</v>
      </c>
      <c r="E102" s="44">
        <v>0</v>
      </c>
      <c r="F102" s="44">
        <v>0</v>
      </c>
      <c r="G102" s="44">
        <f>SUM(H102:J102)</f>
        <v>18817.4</v>
      </c>
      <c r="H102" s="44">
        <v>18817.4</v>
      </c>
      <c r="I102" s="44">
        <v>0</v>
      </c>
      <c r="J102" s="44">
        <v>0</v>
      </c>
      <c r="K102" s="11"/>
      <c r="L102" s="17"/>
    </row>
    <row r="103" spans="1:12" ht="18.75" customHeight="1">
      <c r="A103" s="16"/>
      <c r="B103" s="56" t="s">
        <v>117</v>
      </c>
      <c r="C103" s="57"/>
      <c r="D103" s="57"/>
      <c r="E103" s="57"/>
      <c r="F103" s="57"/>
      <c r="G103" s="57"/>
      <c r="H103" s="57"/>
      <c r="I103" s="57"/>
      <c r="J103" s="57"/>
      <c r="K103" s="58"/>
      <c r="L103" s="17"/>
    </row>
    <row r="104" spans="1:12" ht="129" customHeight="1">
      <c r="A104" s="16"/>
      <c r="B104" s="12" t="s">
        <v>118</v>
      </c>
      <c r="C104" s="44">
        <f>SUM(D104:F104)</f>
        <v>4313.4</v>
      </c>
      <c r="D104" s="44">
        <v>4313.4</v>
      </c>
      <c r="E104" s="44">
        <v>0</v>
      </c>
      <c r="F104" s="44">
        <v>0</v>
      </c>
      <c r="G104" s="44">
        <f>SUM(H104:J104)</f>
        <v>4313.4</v>
      </c>
      <c r="H104" s="44">
        <v>4313.4</v>
      </c>
      <c r="I104" s="44">
        <v>0</v>
      </c>
      <c r="J104" s="44">
        <v>0</v>
      </c>
      <c r="K104" s="11"/>
      <c r="L104" s="17"/>
    </row>
    <row r="105" spans="1:12" ht="21.75" customHeight="1">
      <c r="A105" s="16"/>
      <c r="B105" s="56" t="s">
        <v>119</v>
      </c>
      <c r="C105" s="57"/>
      <c r="D105" s="57"/>
      <c r="E105" s="57"/>
      <c r="F105" s="57"/>
      <c r="G105" s="57"/>
      <c r="H105" s="57"/>
      <c r="I105" s="57"/>
      <c r="J105" s="57"/>
      <c r="K105" s="58"/>
      <c r="L105" s="17"/>
    </row>
    <row r="106" spans="1:12" ht="49.5" customHeight="1">
      <c r="A106" s="16"/>
      <c r="B106" s="12" t="s">
        <v>120</v>
      </c>
      <c r="C106" s="44">
        <f>SUM(D106:F106)</f>
        <v>5339</v>
      </c>
      <c r="D106" s="44">
        <v>2000</v>
      </c>
      <c r="E106" s="44">
        <v>3339</v>
      </c>
      <c r="F106" s="44">
        <v>0</v>
      </c>
      <c r="G106" s="44">
        <f>SUM(H106:J106)</f>
        <v>5339</v>
      </c>
      <c r="H106" s="44">
        <v>2000</v>
      </c>
      <c r="I106" s="44">
        <v>3339</v>
      </c>
      <c r="J106" s="44">
        <v>0</v>
      </c>
      <c r="K106" s="11"/>
      <c r="L106" s="17"/>
    </row>
    <row r="107" spans="1:12" ht="20.25" customHeight="1">
      <c r="A107" s="16" t="s">
        <v>265</v>
      </c>
      <c r="B107" s="59" t="s">
        <v>122</v>
      </c>
      <c r="C107" s="60"/>
      <c r="D107" s="60"/>
      <c r="E107" s="60"/>
      <c r="F107" s="60"/>
      <c r="G107" s="60"/>
      <c r="H107" s="60"/>
      <c r="I107" s="60"/>
      <c r="J107" s="60"/>
      <c r="K107" s="61"/>
      <c r="L107" s="17"/>
    </row>
    <row r="108" spans="1:12" ht="46.5" customHeight="1">
      <c r="A108" s="16"/>
      <c r="B108" s="49" t="s">
        <v>126</v>
      </c>
      <c r="C108" s="47">
        <f>SUM(C111+C112+C114)</f>
        <v>50488.75000000001</v>
      </c>
      <c r="D108" s="47">
        <f aca="true" t="shared" si="16" ref="D108:J108">SUM(D111+D112+D114)</f>
        <v>50324.450000000004</v>
      </c>
      <c r="E108" s="47">
        <f t="shared" si="16"/>
        <v>164.3</v>
      </c>
      <c r="F108" s="47">
        <f t="shared" si="16"/>
        <v>0</v>
      </c>
      <c r="G108" s="47">
        <f t="shared" si="16"/>
        <v>49040.4</v>
      </c>
      <c r="H108" s="47">
        <f t="shared" si="16"/>
        <v>48876.1</v>
      </c>
      <c r="I108" s="47">
        <f t="shared" si="16"/>
        <v>164.3</v>
      </c>
      <c r="J108" s="47">
        <f t="shared" si="16"/>
        <v>0</v>
      </c>
      <c r="K108" s="11">
        <f>G108/C108</f>
        <v>0.9713134114035303</v>
      </c>
      <c r="L108" s="17"/>
    </row>
    <row r="109" spans="1:12" ht="19.5" customHeight="1">
      <c r="A109" s="16"/>
      <c r="B109" s="59" t="s">
        <v>123</v>
      </c>
      <c r="C109" s="60"/>
      <c r="D109" s="60"/>
      <c r="E109" s="60"/>
      <c r="F109" s="60"/>
      <c r="G109" s="60"/>
      <c r="H109" s="60"/>
      <c r="I109" s="60"/>
      <c r="J109" s="60"/>
      <c r="K109" s="61"/>
      <c r="L109" s="17"/>
    </row>
    <row r="110" spans="1:12" ht="18.75" customHeight="1">
      <c r="A110" s="16"/>
      <c r="B110" s="56" t="s">
        <v>124</v>
      </c>
      <c r="C110" s="57"/>
      <c r="D110" s="57"/>
      <c r="E110" s="57"/>
      <c r="F110" s="57"/>
      <c r="G110" s="57"/>
      <c r="H110" s="57"/>
      <c r="I110" s="57"/>
      <c r="J110" s="57"/>
      <c r="K110" s="58"/>
      <c r="L110" s="17"/>
    </row>
    <row r="111" spans="1:12" ht="108" customHeight="1">
      <c r="A111" s="16"/>
      <c r="B111" s="12" t="s">
        <v>281</v>
      </c>
      <c r="C111" s="44">
        <f>SUM(D111:F111)</f>
        <v>46160.850000000006</v>
      </c>
      <c r="D111" s="44">
        <v>45996.55</v>
      </c>
      <c r="E111" s="44">
        <v>164.3</v>
      </c>
      <c r="F111" s="44">
        <v>0</v>
      </c>
      <c r="G111" s="44">
        <f>SUM(H111:J111)</f>
        <v>45399.5</v>
      </c>
      <c r="H111" s="44">
        <v>45235.2</v>
      </c>
      <c r="I111" s="44">
        <v>164.3</v>
      </c>
      <c r="J111" s="44">
        <v>0</v>
      </c>
      <c r="K111" s="11"/>
      <c r="L111" s="17"/>
    </row>
    <row r="112" spans="1:12" ht="99" customHeight="1">
      <c r="A112" s="16"/>
      <c r="B112" s="12" t="s">
        <v>282</v>
      </c>
      <c r="C112" s="44">
        <f>SUM(D112:F112)</f>
        <v>625.9</v>
      </c>
      <c r="D112" s="44">
        <v>625.9</v>
      </c>
      <c r="E112" s="44">
        <v>0</v>
      </c>
      <c r="F112" s="44">
        <v>0</v>
      </c>
      <c r="G112" s="44">
        <f>SUM(H112:J112)</f>
        <v>625.9</v>
      </c>
      <c r="H112" s="44">
        <v>625.9</v>
      </c>
      <c r="I112" s="44">
        <v>0</v>
      </c>
      <c r="J112" s="44">
        <v>0</v>
      </c>
      <c r="K112" s="11"/>
      <c r="L112" s="17"/>
    </row>
    <row r="113" spans="1:12" ht="15.75">
      <c r="A113" s="16"/>
      <c r="B113" s="59" t="s">
        <v>125</v>
      </c>
      <c r="C113" s="60"/>
      <c r="D113" s="60"/>
      <c r="E113" s="60"/>
      <c r="F113" s="60"/>
      <c r="G113" s="60"/>
      <c r="H113" s="60"/>
      <c r="I113" s="60"/>
      <c r="J113" s="60"/>
      <c r="K113" s="61"/>
      <c r="L113" s="17"/>
    </row>
    <row r="114" spans="1:12" ht="126.75" customHeight="1">
      <c r="A114" s="16"/>
      <c r="B114" s="12" t="s">
        <v>291</v>
      </c>
      <c r="C114" s="44">
        <f>SUM(D114:F114)</f>
        <v>3702</v>
      </c>
      <c r="D114" s="44">
        <v>3702</v>
      </c>
      <c r="E114" s="44">
        <v>0</v>
      </c>
      <c r="F114" s="44">
        <v>0</v>
      </c>
      <c r="G114" s="44">
        <f>SUM(H114:J114)</f>
        <v>3015</v>
      </c>
      <c r="H114" s="44">
        <v>3015</v>
      </c>
      <c r="I114" s="44">
        <v>0</v>
      </c>
      <c r="J114" s="44">
        <v>0</v>
      </c>
      <c r="K114" s="11"/>
      <c r="L114" s="17"/>
    </row>
    <row r="115" spans="1:12" ht="19.5" customHeight="1">
      <c r="A115" s="16" t="s">
        <v>266</v>
      </c>
      <c r="B115" s="56" t="s">
        <v>127</v>
      </c>
      <c r="C115" s="57"/>
      <c r="D115" s="57"/>
      <c r="E115" s="57"/>
      <c r="F115" s="57"/>
      <c r="G115" s="57"/>
      <c r="H115" s="57"/>
      <c r="I115" s="57"/>
      <c r="J115" s="57"/>
      <c r="K115" s="58"/>
      <c r="L115" s="50"/>
    </row>
    <row r="116" spans="1:12" ht="47.25" customHeight="1">
      <c r="A116" s="16"/>
      <c r="B116" s="12" t="s">
        <v>128</v>
      </c>
      <c r="C116" s="44">
        <f>SUM(C119+C121+C123)</f>
        <v>620</v>
      </c>
      <c r="D116" s="44">
        <f aca="true" t="shared" si="17" ref="D116:J116">SUM(D119+D121+D123)</f>
        <v>620</v>
      </c>
      <c r="E116" s="44">
        <f t="shared" si="17"/>
        <v>0</v>
      </c>
      <c r="F116" s="44">
        <f t="shared" si="17"/>
        <v>0</v>
      </c>
      <c r="G116" s="44">
        <f t="shared" si="17"/>
        <v>555.5</v>
      </c>
      <c r="H116" s="44">
        <f t="shared" si="17"/>
        <v>555.5</v>
      </c>
      <c r="I116" s="44">
        <f t="shared" si="17"/>
        <v>0</v>
      </c>
      <c r="J116" s="44">
        <f t="shared" si="17"/>
        <v>0</v>
      </c>
      <c r="K116" s="11">
        <f>G116/C116</f>
        <v>0.8959677419354839</v>
      </c>
      <c r="L116" s="17"/>
    </row>
    <row r="117" spans="1:12" ht="18" customHeight="1">
      <c r="A117" s="15"/>
      <c r="B117" s="65" t="s">
        <v>129</v>
      </c>
      <c r="C117" s="66"/>
      <c r="D117" s="66"/>
      <c r="E117" s="66"/>
      <c r="F117" s="66"/>
      <c r="G117" s="66"/>
      <c r="H117" s="66"/>
      <c r="I117" s="66"/>
      <c r="J117" s="66"/>
      <c r="K117" s="67"/>
      <c r="L117" s="18"/>
    </row>
    <row r="118" spans="1:12" ht="17.25" customHeight="1">
      <c r="A118" s="16"/>
      <c r="B118" s="59" t="s">
        <v>130</v>
      </c>
      <c r="C118" s="60"/>
      <c r="D118" s="60"/>
      <c r="E118" s="60"/>
      <c r="F118" s="60"/>
      <c r="G118" s="60"/>
      <c r="H118" s="60"/>
      <c r="I118" s="60"/>
      <c r="J118" s="60"/>
      <c r="K118" s="61"/>
      <c r="L118" s="17"/>
    </row>
    <row r="119" spans="1:12" ht="64.5" customHeight="1">
      <c r="A119" s="16"/>
      <c r="B119" s="12" t="s">
        <v>131</v>
      </c>
      <c r="C119" s="44">
        <f>SUM(D119:F119)</f>
        <v>150</v>
      </c>
      <c r="D119" s="44">
        <v>150</v>
      </c>
      <c r="E119" s="44">
        <v>0</v>
      </c>
      <c r="F119" s="44">
        <v>0</v>
      </c>
      <c r="G119" s="44">
        <f>SUM(H119:J119)</f>
        <v>150</v>
      </c>
      <c r="H119" s="44">
        <v>150</v>
      </c>
      <c r="I119" s="44">
        <v>0</v>
      </c>
      <c r="J119" s="44">
        <v>0</v>
      </c>
      <c r="K119" s="11"/>
      <c r="L119" s="17"/>
    </row>
    <row r="120" spans="1:12" ht="21" customHeight="1">
      <c r="A120" s="16"/>
      <c r="B120" s="56" t="s">
        <v>132</v>
      </c>
      <c r="C120" s="57"/>
      <c r="D120" s="57"/>
      <c r="E120" s="57"/>
      <c r="F120" s="57"/>
      <c r="G120" s="57"/>
      <c r="H120" s="57"/>
      <c r="I120" s="57"/>
      <c r="J120" s="57"/>
      <c r="K120" s="58"/>
      <c r="L120" s="17"/>
    </row>
    <row r="121" spans="1:12" ht="48.75" customHeight="1">
      <c r="A121" s="16"/>
      <c r="B121" s="12" t="s">
        <v>133</v>
      </c>
      <c r="C121" s="44">
        <f>SUM(D121:F121)</f>
        <v>312.1</v>
      </c>
      <c r="D121" s="44">
        <v>312.1</v>
      </c>
      <c r="E121" s="44">
        <v>0</v>
      </c>
      <c r="F121" s="44">
        <v>0</v>
      </c>
      <c r="G121" s="44">
        <f>SUM(H121:J121)</f>
        <v>305.2</v>
      </c>
      <c r="H121" s="44">
        <v>305.2</v>
      </c>
      <c r="I121" s="44">
        <v>0</v>
      </c>
      <c r="J121" s="44">
        <v>0</v>
      </c>
      <c r="K121" s="11"/>
      <c r="L121" s="17"/>
    </row>
    <row r="122" spans="1:12" ht="30.75" customHeight="1">
      <c r="A122" s="16"/>
      <c r="B122" s="59" t="s">
        <v>134</v>
      </c>
      <c r="C122" s="60"/>
      <c r="D122" s="60"/>
      <c r="E122" s="60"/>
      <c r="F122" s="60"/>
      <c r="G122" s="60"/>
      <c r="H122" s="60"/>
      <c r="I122" s="60"/>
      <c r="J122" s="60"/>
      <c r="K122" s="61"/>
      <c r="L122" s="17"/>
    </row>
    <row r="123" spans="1:12" ht="63" customHeight="1">
      <c r="A123" s="16"/>
      <c r="B123" s="12" t="s">
        <v>135</v>
      </c>
      <c r="C123" s="44">
        <f>SUM(D123:F123)</f>
        <v>157.9</v>
      </c>
      <c r="D123" s="44">
        <v>157.9</v>
      </c>
      <c r="E123" s="44">
        <v>0</v>
      </c>
      <c r="F123" s="44">
        <v>0</v>
      </c>
      <c r="G123" s="44">
        <f>SUM(H123:J123)</f>
        <v>100.3</v>
      </c>
      <c r="H123" s="44">
        <v>100.3</v>
      </c>
      <c r="I123" s="44">
        <v>0</v>
      </c>
      <c r="J123" s="44">
        <v>0</v>
      </c>
      <c r="K123" s="11"/>
      <c r="L123" s="17"/>
    </row>
    <row r="124" spans="1:12" ht="19.5" customHeight="1">
      <c r="A124" s="16" t="s">
        <v>267</v>
      </c>
      <c r="B124" s="56" t="s">
        <v>136</v>
      </c>
      <c r="C124" s="57"/>
      <c r="D124" s="57"/>
      <c r="E124" s="57"/>
      <c r="F124" s="57"/>
      <c r="G124" s="57"/>
      <c r="H124" s="57"/>
      <c r="I124" s="57"/>
      <c r="J124" s="57"/>
      <c r="K124" s="58"/>
      <c r="L124" s="17"/>
    </row>
    <row r="125" spans="1:12" ht="53.25" customHeight="1">
      <c r="A125" s="16"/>
      <c r="B125" s="12" t="s">
        <v>137</v>
      </c>
      <c r="C125" s="44">
        <f>SUM(C128+C130)</f>
        <v>4202</v>
      </c>
      <c r="D125" s="44">
        <f aca="true" t="shared" si="18" ref="D125:J125">SUM(D128+D130)</f>
        <v>2930.5</v>
      </c>
      <c r="E125" s="44">
        <f t="shared" si="18"/>
        <v>1271.5</v>
      </c>
      <c r="F125" s="44">
        <f t="shared" si="18"/>
        <v>0</v>
      </c>
      <c r="G125" s="44">
        <f t="shared" si="18"/>
        <v>4202</v>
      </c>
      <c r="H125" s="44">
        <f t="shared" si="18"/>
        <v>2930.5</v>
      </c>
      <c r="I125" s="44">
        <f t="shared" si="18"/>
        <v>1271.5</v>
      </c>
      <c r="J125" s="44">
        <f t="shared" si="18"/>
        <v>0</v>
      </c>
      <c r="K125" s="11">
        <f>G125/C125</f>
        <v>1</v>
      </c>
      <c r="L125" s="17"/>
    </row>
    <row r="126" spans="1:12" ht="19.5" customHeight="1">
      <c r="A126" s="16"/>
      <c r="B126" s="56" t="s">
        <v>138</v>
      </c>
      <c r="C126" s="57"/>
      <c r="D126" s="57"/>
      <c r="E126" s="57"/>
      <c r="F126" s="57"/>
      <c r="G126" s="57"/>
      <c r="H126" s="57"/>
      <c r="I126" s="57"/>
      <c r="J126" s="57"/>
      <c r="K126" s="58"/>
      <c r="L126" s="17"/>
    </row>
    <row r="127" spans="1:12" ht="20.25" customHeight="1">
      <c r="A127" s="16"/>
      <c r="B127" s="56" t="s">
        <v>139</v>
      </c>
      <c r="C127" s="57"/>
      <c r="D127" s="57"/>
      <c r="E127" s="57"/>
      <c r="F127" s="57"/>
      <c r="G127" s="57"/>
      <c r="H127" s="57"/>
      <c r="I127" s="57"/>
      <c r="J127" s="57"/>
      <c r="K127" s="58"/>
      <c r="L127" s="17"/>
    </row>
    <row r="128" spans="1:12" ht="48" customHeight="1">
      <c r="A128" s="16"/>
      <c r="B128" s="12" t="s">
        <v>140</v>
      </c>
      <c r="C128" s="44">
        <f>SUM(D128:F128)</f>
        <v>3463.9</v>
      </c>
      <c r="D128" s="44">
        <v>2192.4</v>
      </c>
      <c r="E128" s="44">
        <v>1271.5</v>
      </c>
      <c r="F128" s="44">
        <v>0</v>
      </c>
      <c r="G128" s="44">
        <f>SUM(H128:J128)</f>
        <v>3463.9</v>
      </c>
      <c r="H128" s="44">
        <v>2192.4</v>
      </c>
      <c r="I128" s="44">
        <v>1271.5</v>
      </c>
      <c r="J128" s="44">
        <v>0</v>
      </c>
      <c r="K128" s="11"/>
      <c r="L128" s="17"/>
    </row>
    <row r="129" spans="1:12" ht="15.75">
      <c r="A129" s="15"/>
      <c r="B129" s="62" t="s">
        <v>141</v>
      </c>
      <c r="C129" s="63"/>
      <c r="D129" s="63"/>
      <c r="E129" s="63"/>
      <c r="F129" s="63"/>
      <c r="G129" s="63"/>
      <c r="H129" s="63"/>
      <c r="I129" s="63"/>
      <c r="J129" s="63"/>
      <c r="K129" s="64"/>
      <c r="L129" s="18"/>
    </row>
    <row r="130" spans="1:12" ht="50.25" customHeight="1">
      <c r="A130" s="16"/>
      <c r="B130" s="35" t="s">
        <v>142</v>
      </c>
      <c r="C130" s="44">
        <f>SUM(D130:F130)</f>
        <v>738.1</v>
      </c>
      <c r="D130" s="44">
        <v>738.1</v>
      </c>
      <c r="E130" s="44">
        <v>0</v>
      </c>
      <c r="F130" s="44">
        <v>0</v>
      </c>
      <c r="G130" s="44">
        <f>SUM(H130:J130)</f>
        <v>738.1</v>
      </c>
      <c r="H130" s="44">
        <v>738.1</v>
      </c>
      <c r="I130" s="44">
        <v>0</v>
      </c>
      <c r="J130" s="44">
        <v>0</v>
      </c>
      <c r="K130" s="11"/>
      <c r="L130" s="19"/>
    </row>
    <row r="131" spans="1:12" s="21" customFormat="1" ht="47.25" customHeight="1">
      <c r="A131" s="20" t="s">
        <v>143</v>
      </c>
      <c r="B131" s="26" t="s">
        <v>144</v>
      </c>
      <c r="C131" s="44">
        <f>SUM(C133+C143+C151+C162)</f>
        <v>490.5</v>
      </c>
      <c r="D131" s="44">
        <f aca="true" t="shared" si="19" ref="D131:J131">SUM(D133+D143+D151+D162)</f>
        <v>490.5</v>
      </c>
      <c r="E131" s="44">
        <f t="shared" si="19"/>
        <v>0</v>
      </c>
      <c r="F131" s="44">
        <f t="shared" si="19"/>
        <v>0</v>
      </c>
      <c r="G131" s="44">
        <f t="shared" si="19"/>
        <v>362.9</v>
      </c>
      <c r="H131" s="44">
        <f t="shared" si="19"/>
        <v>362.9</v>
      </c>
      <c r="I131" s="44">
        <f t="shared" si="19"/>
        <v>0</v>
      </c>
      <c r="J131" s="44">
        <f t="shared" si="19"/>
        <v>0</v>
      </c>
      <c r="K131" s="10">
        <f>G131/C131</f>
        <v>0.7398572884811416</v>
      </c>
      <c r="L131" s="50"/>
    </row>
    <row r="132" spans="1:12" s="21" customFormat="1" ht="15.75" customHeight="1">
      <c r="A132" s="16" t="s">
        <v>268</v>
      </c>
      <c r="B132" s="59" t="s">
        <v>145</v>
      </c>
      <c r="C132" s="60"/>
      <c r="D132" s="60"/>
      <c r="E132" s="60"/>
      <c r="F132" s="60"/>
      <c r="G132" s="60"/>
      <c r="H132" s="60"/>
      <c r="I132" s="60"/>
      <c r="J132" s="60"/>
      <c r="K132" s="61"/>
      <c r="L132" s="50"/>
    </row>
    <row r="133" spans="1:12" s="21" customFormat="1" ht="34.5" customHeight="1">
      <c r="A133" s="51"/>
      <c r="B133" s="12" t="s">
        <v>146</v>
      </c>
      <c r="C133" s="44">
        <f>SUM(C136:C141)</f>
        <v>64.5</v>
      </c>
      <c r="D133" s="44">
        <f aca="true" t="shared" si="20" ref="D133:J133">SUM(D136:D141)</f>
        <v>64.5</v>
      </c>
      <c r="E133" s="44">
        <f t="shared" si="20"/>
        <v>0</v>
      </c>
      <c r="F133" s="44">
        <f t="shared" si="20"/>
        <v>0</v>
      </c>
      <c r="G133" s="44">
        <f t="shared" si="20"/>
        <v>64.5</v>
      </c>
      <c r="H133" s="44">
        <f t="shared" si="20"/>
        <v>64.5</v>
      </c>
      <c r="I133" s="44">
        <f t="shared" si="20"/>
        <v>0</v>
      </c>
      <c r="J133" s="44">
        <f t="shared" si="20"/>
        <v>0</v>
      </c>
      <c r="K133" s="11">
        <f>G133/C133</f>
        <v>1</v>
      </c>
      <c r="L133" s="50"/>
    </row>
    <row r="134" spans="1:12" s="21" customFormat="1" ht="18" customHeight="1">
      <c r="A134" s="51"/>
      <c r="B134" s="59" t="s">
        <v>147</v>
      </c>
      <c r="C134" s="60"/>
      <c r="D134" s="60"/>
      <c r="E134" s="60"/>
      <c r="F134" s="60"/>
      <c r="G134" s="60"/>
      <c r="H134" s="60"/>
      <c r="I134" s="60"/>
      <c r="J134" s="60"/>
      <c r="K134" s="61"/>
      <c r="L134" s="50"/>
    </row>
    <row r="135" spans="1:12" s="21" customFormat="1" ht="15.75" customHeight="1">
      <c r="A135" s="51"/>
      <c r="B135" s="59" t="s">
        <v>148</v>
      </c>
      <c r="C135" s="60"/>
      <c r="D135" s="60"/>
      <c r="E135" s="60"/>
      <c r="F135" s="60"/>
      <c r="G135" s="60"/>
      <c r="H135" s="60"/>
      <c r="I135" s="60"/>
      <c r="J135" s="60"/>
      <c r="K135" s="61"/>
      <c r="L135" s="50"/>
    </row>
    <row r="136" spans="1:12" s="21" customFormat="1" ht="164.25" customHeight="1">
      <c r="A136" s="51"/>
      <c r="B136" s="38" t="s">
        <v>149</v>
      </c>
      <c r="C136" s="44">
        <f aca="true" t="shared" si="21" ref="C136:C141">SUM(D136:F136)</f>
        <v>10</v>
      </c>
      <c r="D136" s="44">
        <v>10</v>
      </c>
      <c r="E136" s="44">
        <v>0</v>
      </c>
      <c r="F136" s="44">
        <v>0</v>
      </c>
      <c r="G136" s="44">
        <v>10</v>
      </c>
      <c r="H136" s="44">
        <v>10</v>
      </c>
      <c r="I136" s="44">
        <v>0</v>
      </c>
      <c r="J136" s="44">
        <v>0</v>
      </c>
      <c r="K136" s="11"/>
      <c r="L136" s="50"/>
    </row>
    <row r="137" spans="1:12" ht="63">
      <c r="A137" s="16"/>
      <c r="B137" s="35" t="s">
        <v>150</v>
      </c>
      <c r="C137" s="44">
        <f t="shared" si="21"/>
        <v>15.5</v>
      </c>
      <c r="D137" s="44">
        <v>15.5</v>
      </c>
      <c r="E137" s="44">
        <v>0</v>
      </c>
      <c r="F137" s="44">
        <v>0</v>
      </c>
      <c r="G137" s="44">
        <f>SUM(H137:J137)</f>
        <v>15.5</v>
      </c>
      <c r="H137" s="44">
        <v>15.5</v>
      </c>
      <c r="I137" s="44">
        <v>0</v>
      </c>
      <c r="J137" s="44">
        <v>0</v>
      </c>
      <c r="K137" s="11"/>
      <c r="L137" s="19"/>
    </row>
    <row r="138" spans="1:12" ht="31.5">
      <c r="A138" s="16"/>
      <c r="B138" s="12" t="s">
        <v>151</v>
      </c>
      <c r="C138" s="44">
        <f t="shared" si="21"/>
        <v>5</v>
      </c>
      <c r="D138" s="44">
        <v>5</v>
      </c>
      <c r="E138" s="44">
        <v>0</v>
      </c>
      <c r="F138" s="44">
        <v>0</v>
      </c>
      <c r="G138" s="44">
        <f>SUM(H138:J138)</f>
        <v>5</v>
      </c>
      <c r="H138" s="44">
        <v>5</v>
      </c>
      <c r="I138" s="44">
        <v>0</v>
      </c>
      <c r="J138" s="44">
        <v>0</v>
      </c>
      <c r="K138" s="52"/>
      <c r="L138" s="19"/>
    </row>
    <row r="139" spans="1:12" ht="31.5">
      <c r="A139" s="16"/>
      <c r="B139" s="12" t="s">
        <v>152</v>
      </c>
      <c r="C139" s="44">
        <f t="shared" si="21"/>
        <v>6</v>
      </c>
      <c r="D139" s="44">
        <v>6</v>
      </c>
      <c r="E139" s="44">
        <v>0</v>
      </c>
      <c r="F139" s="44">
        <v>0</v>
      </c>
      <c r="G139" s="44">
        <f>SUM(H139:J139)</f>
        <v>6</v>
      </c>
      <c r="H139" s="44">
        <v>6</v>
      </c>
      <c r="I139" s="44">
        <v>0</v>
      </c>
      <c r="J139" s="44">
        <v>0</v>
      </c>
      <c r="K139" s="52"/>
      <c r="L139" s="19"/>
    </row>
    <row r="140" spans="1:12" ht="53.25" customHeight="1">
      <c r="A140" s="16"/>
      <c r="B140" s="12" t="s">
        <v>153</v>
      </c>
      <c r="C140" s="44">
        <f t="shared" si="21"/>
        <v>20</v>
      </c>
      <c r="D140" s="44">
        <v>20</v>
      </c>
      <c r="E140" s="44">
        <v>0</v>
      </c>
      <c r="F140" s="44">
        <v>0</v>
      </c>
      <c r="G140" s="44">
        <f>SUM(H140:J140)</f>
        <v>20</v>
      </c>
      <c r="H140" s="44">
        <v>20</v>
      </c>
      <c r="I140" s="44">
        <v>0</v>
      </c>
      <c r="J140" s="44">
        <v>0</v>
      </c>
      <c r="K140" s="52"/>
      <c r="L140" s="19"/>
    </row>
    <row r="141" spans="1:12" ht="39" customHeight="1">
      <c r="A141" s="16"/>
      <c r="B141" s="12" t="s">
        <v>154</v>
      </c>
      <c r="C141" s="44">
        <f t="shared" si="21"/>
        <v>8</v>
      </c>
      <c r="D141" s="44">
        <v>8</v>
      </c>
      <c r="E141" s="44">
        <v>0</v>
      </c>
      <c r="F141" s="44">
        <v>0</v>
      </c>
      <c r="G141" s="44">
        <f>SUM(H141:J141)</f>
        <v>8</v>
      </c>
      <c r="H141" s="44">
        <v>8</v>
      </c>
      <c r="I141" s="44">
        <v>0</v>
      </c>
      <c r="J141" s="44">
        <v>0</v>
      </c>
      <c r="K141" s="11"/>
      <c r="L141" s="19"/>
    </row>
    <row r="142" spans="1:16" ht="21" customHeight="1">
      <c r="A142" s="16" t="s">
        <v>269</v>
      </c>
      <c r="B142" s="59" t="s">
        <v>155</v>
      </c>
      <c r="C142" s="60"/>
      <c r="D142" s="60"/>
      <c r="E142" s="60"/>
      <c r="F142" s="60"/>
      <c r="G142" s="60"/>
      <c r="H142" s="60"/>
      <c r="I142" s="60"/>
      <c r="J142" s="60"/>
      <c r="K142" s="61"/>
      <c r="L142" s="17"/>
      <c r="P142" s="25"/>
    </row>
    <row r="143" spans="1:12" ht="32.25" customHeight="1">
      <c r="A143" s="16"/>
      <c r="B143" s="12" t="s">
        <v>156</v>
      </c>
      <c r="C143" s="44">
        <f>SUM(C146:C149)</f>
        <v>38</v>
      </c>
      <c r="D143" s="44">
        <f aca="true" t="shared" si="22" ref="D143:J143">SUM(D146:D149)</f>
        <v>38</v>
      </c>
      <c r="E143" s="44">
        <f t="shared" si="22"/>
        <v>0</v>
      </c>
      <c r="F143" s="44">
        <f t="shared" si="22"/>
        <v>0</v>
      </c>
      <c r="G143" s="44">
        <f t="shared" si="22"/>
        <v>38</v>
      </c>
      <c r="H143" s="44">
        <f t="shared" si="22"/>
        <v>38</v>
      </c>
      <c r="I143" s="44">
        <f t="shared" si="22"/>
        <v>0</v>
      </c>
      <c r="J143" s="44">
        <f t="shared" si="22"/>
        <v>0</v>
      </c>
      <c r="K143" s="11">
        <f>G143/C143</f>
        <v>1</v>
      </c>
      <c r="L143" s="19"/>
    </row>
    <row r="144" spans="1:12" ht="17.25" customHeight="1">
      <c r="A144" s="16"/>
      <c r="B144" s="59" t="s">
        <v>157</v>
      </c>
      <c r="C144" s="60"/>
      <c r="D144" s="60"/>
      <c r="E144" s="60"/>
      <c r="F144" s="60"/>
      <c r="G144" s="60"/>
      <c r="H144" s="60"/>
      <c r="I144" s="60"/>
      <c r="J144" s="60"/>
      <c r="K144" s="61"/>
      <c r="L144" s="19"/>
    </row>
    <row r="145" spans="1:12" ht="15.75">
      <c r="A145" s="16"/>
      <c r="B145" s="59" t="s">
        <v>158</v>
      </c>
      <c r="C145" s="60"/>
      <c r="D145" s="60"/>
      <c r="E145" s="60"/>
      <c r="F145" s="60"/>
      <c r="G145" s="60"/>
      <c r="H145" s="60"/>
      <c r="I145" s="60"/>
      <c r="J145" s="60"/>
      <c r="K145" s="61"/>
      <c r="L145" s="17"/>
    </row>
    <row r="146" spans="1:12" ht="69.75" customHeight="1">
      <c r="A146" s="16"/>
      <c r="B146" s="12" t="s">
        <v>159</v>
      </c>
      <c r="C146" s="44">
        <f>SUM(D146:F146)</f>
        <v>7</v>
      </c>
      <c r="D146" s="44">
        <v>7</v>
      </c>
      <c r="E146" s="44">
        <v>0</v>
      </c>
      <c r="F146" s="44">
        <v>0</v>
      </c>
      <c r="G146" s="44">
        <f>SUM(H146:J146)</f>
        <v>7</v>
      </c>
      <c r="H146" s="44">
        <v>7</v>
      </c>
      <c r="I146" s="44">
        <v>0</v>
      </c>
      <c r="J146" s="44">
        <v>0</v>
      </c>
      <c r="K146" s="11"/>
      <c r="L146" s="17"/>
    </row>
    <row r="147" spans="1:12" ht="68.25" customHeight="1">
      <c r="A147" s="16"/>
      <c r="B147" s="12" t="s">
        <v>160</v>
      </c>
      <c r="C147" s="44">
        <f>SUM(D147:F147)</f>
        <v>10</v>
      </c>
      <c r="D147" s="44">
        <v>10</v>
      </c>
      <c r="E147" s="44">
        <v>0</v>
      </c>
      <c r="F147" s="44">
        <v>0</v>
      </c>
      <c r="G147" s="44">
        <f>SUM(H147:J147)</f>
        <v>10</v>
      </c>
      <c r="H147" s="44">
        <v>10</v>
      </c>
      <c r="I147" s="44">
        <v>0</v>
      </c>
      <c r="J147" s="44">
        <v>0</v>
      </c>
      <c r="K147" s="11"/>
      <c r="L147" s="17"/>
    </row>
    <row r="148" spans="1:12" ht="47.25" customHeight="1">
      <c r="A148" s="16"/>
      <c r="B148" s="12" t="s">
        <v>161</v>
      </c>
      <c r="C148" s="44">
        <f>SUM(D148:F148)</f>
        <v>15</v>
      </c>
      <c r="D148" s="44">
        <v>15</v>
      </c>
      <c r="E148" s="44">
        <v>0</v>
      </c>
      <c r="F148" s="44">
        <v>0</v>
      </c>
      <c r="G148" s="44">
        <f>SUM(H148:J148)</f>
        <v>15</v>
      </c>
      <c r="H148" s="44">
        <v>15</v>
      </c>
      <c r="I148" s="44">
        <v>0</v>
      </c>
      <c r="J148" s="44">
        <v>0</v>
      </c>
      <c r="K148" s="11"/>
      <c r="L148" s="18"/>
    </row>
    <row r="149" spans="1:12" ht="33.75" customHeight="1">
      <c r="A149" s="16"/>
      <c r="B149" s="12" t="s">
        <v>162</v>
      </c>
      <c r="C149" s="44">
        <f>SUM(D149:F149)</f>
        <v>6</v>
      </c>
      <c r="D149" s="13">
        <v>6</v>
      </c>
      <c r="E149" s="13">
        <v>0</v>
      </c>
      <c r="F149" s="13">
        <v>0</v>
      </c>
      <c r="G149" s="44">
        <f>SUM(H149:J149)</f>
        <v>6</v>
      </c>
      <c r="H149" s="13">
        <v>6</v>
      </c>
      <c r="I149" s="13">
        <v>0</v>
      </c>
      <c r="J149" s="13">
        <v>0</v>
      </c>
      <c r="K149" s="53"/>
      <c r="L149" s="54"/>
    </row>
    <row r="150" spans="1:12" ht="15.75">
      <c r="A150" s="16" t="s">
        <v>270</v>
      </c>
      <c r="B150" s="56" t="s">
        <v>163</v>
      </c>
      <c r="C150" s="57"/>
      <c r="D150" s="57"/>
      <c r="E150" s="57"/>
      <c r="F150" s="57"/>
      <c r="G150" s="57"/>
      <c r="H150" s="57"/>
      <c r="I150" s="57"/>
      <c r="J150" s="57"/>
      <c r="K150" s="58"/>
      <c r="L150" s="54"/>
    </row>
    <row r="151" spans="1:12" ht="47.25" customHeight="1">
      <c r="A151" s="16"/>
      <c r="B151" s="12" t="s">
        <v>164</v>
      </c>
      <c r="C151" s="13">
        <f>SUM(C154:C160)</f>
        <v>53.5</v>
      </c>
      <c r="D151" s="13">
        <f aca="true" t="shared" si="23" ref="D151:J151">SUM(D154:D160)</f>
        <v>53.5</v>
      </c>
      <c r="E151" s="13">
        <f t="shared" si="23"/>
        <v>0</v>
      </c>
      <c r="F151" s="13">
        <f t="shared" si="23"/>
        <v>0</v>
      </c>
      <c r="G151" s="13">
        <f t="shared" si="23"/>
        <v>45.7</v>
      </c>
      <c r="H151" s="13">
        <f t="shared" si="23"/>
        <v>45.7</v>
      </c>
      <c r="I151" s="13">
        <f t="shared" si="23"/>
        <v>0</v>
      </c>
      <c r="J151" s="13">
        <f t="shared" si="23"/>
        <v>0</v>
      </c>
      <c r="K151" s="11">
        <f>G151/C151</f>
        <v>0.8542056074766355</v>
      </c>
      <c r="L151" s="54"/>
    </row>
    <row r="152" spans="1:12" ht="21.75" customHeight="1">
      <c r="A152" s="16"/>
      <c r="B152" s="56" t="s">
        <v>165</v>
      </c>
      <c r="C152" s="57"/>
      <c r="D152" s="57"/>
      <c r="E152" s="57"/>
      <c r="F152" s="57"/>
      <c r="G152" s="57"/>
      <c r="H152" s="57"/>
      <c r="I152" s="57"/>
      <c r="J152" s="57"/>
      <c r="K152" s="58"/>
      <c r="L152" s="54"/>
    </row>
    <row r="153" spans="1:12" ht="34.5" customHeight="1">
      <c r="A153" s="16"/>
      <c r="B153" s="59" t="s">
        <v>166</v>
      </c>
      <c r="C153" s="60"/>
      <c r="D153" s="60"/>
      <c r="E153" s="60"/>
      <c r="F153" s="60"/>
      <c r="G153" s="60"/>
      <c r="H153" s="60"/>
      <c r="I153" s="60"/>
      <c r="J153" s="60"/>
      <c r="K153" s="61"/>
      <c r="L153" s="54"/>
    </row>
    <row r="154" spans="1:12" ht="36" customHeight="1">
      <c r="A154" s="16"/>
      <c r="B154" s="12" t="s">
        <v>167</v>
      </c>
      <c r="C154" s="13">
        <f aca="true" t="shared" si="24" ref="C154:C160">SUM(D154:F154)</f>
        <v>7</v>
      </c>
      <c r="D154" s="13">
        <v>7</v>
      </c>
      <c r="E154" s="13">
        <v>0</v>
      </c>
      <c r="F154" s="13">
        <v>0</v>
      </c>
      <c r="G154" s="13">
        <f aca="true" t="shared" si="25" ref="G154:G160">SUM(H154:J154)</f>
        <v>7</v>
      </c>
      <c r="H154" s="13">
        <v>7</v>
      </c>
      <c r="I154" s="13">
        <v>0</v>
      </c>
      <c r="J154" s="13">
        <v>0</v>
      </c>
      <c r="K154" s="13"/>
      <c r="L154" s="16"/>
    </row>
    <row r="155" spans="1:12" ht="66" customHeight="1">
      <c r="A155" s="16"/>
      <c r="B155" s="12" t="s">
        <v>168</v>
      </c>
      <c r="C155" s="13">
        <f t="shared" si="24"/>
        <v>10</v>
      </c>
      <c r="D155" s="13">
        <v>10</v>
      </c>
      <c r="E155" s="13">
        <v>0</v>
      </c>
      <c r="F155" s="13">
        <v>0</v>
      </c>
      <c r="G155" s="13">
        <f t="shared" si="25"/>
        <v>7.2</v>
      </c>
      <c r="H155" s="13">
        <v>7.2</v>
      </c>
      <c r="I155" s="13">
        <v>0</v>
      </c>
      <c r="J155" s="13">
        <v>0</v>
      </c>
      <c r="K155" s="13"/>
      <c r="L155" s="16"/>
    </row>
    <row r="156" spans="1:12" ht="66.75" customHeight="1">
      <c r="A156" s="16"/>
      <c r="B156" s="12" t="s">
        <v>169</v>
      </c>
      <c r="C156" s="13">
        <f t="shared" si="24"/>
        <v>5</v>
      </c>
      <c r="D156" s="13">
        <v>5</v>
      </c>
      <c r="E156" s="13">
        <v>0</v>
      </c>
      <c r="F156" s="13">
        <v>0</v>
      </c>
      <c r="G156" s="13">
        <f t="shared" si="25"/>
        <v>5</v>
      </c>
      <c r="H156" s="13">
        <v>5</v>
      </c>
      <c r="I156" s="13">
        <v>0</v>
      </c>
      <c r="J156" s="13">
        <v>0</v>
      </c>
      <c r="K156" s="13"/>
      <c r="L156" s="16"/>
    </row>
    <row r="157" spans="1:12" ht="52.5" customHeight="1">
      <c r="A157" s="16"/>
      <c r="B157" s="12" t="s">
        <v>170</v>
      </c>
      <c r="C157" s="13">
        <f t="shared" si="24"/>
        <v>5</v>
      </c>
      <c r="D157" s="13">
        <v>5</v>
      </c>
      <c r="E157" s="13">
        <v>0</v>
      </c>
      <c r="F157" s="13">
        <v>0</v>
      </c>
      <c r="G157" s="13">
        <f t="shared" si="25"/>
        <v>5</v>
      </c>
      <c r="H157" s="13">
        <v>5</v>
      </c>
      <c r="I157" s="13">
        <v>0</v>
      </c>
      <c r="J157" s="13">
        <v>0</v>
      </c>
      <c r="K157" s="13"/>
      <c r="L157" s="16"/>
    </row>
    <row r="158" spans="1:12" ht="34.5" customHeight="1">
      <c r="A158" s="16"/>
      <c r="B158" s="12" t="s">
        <v>171</v>
      </c>
      <c r="C158" s="13">
        <f t="shared" si="24"/>
        <v>16</v>
      </c>
      <c r="D158" s="13">
        <v>16</v>
      </c>
      <c r="E158" s="13">
        <v>0</v>
      </c>
      <c r="F158" s="13">
        <v>0</v>
      </c>
      <c r="G158" s="13">
        <f t="shared" si="25"/>
        <v>11</v>
      </c>
      <c r="H158" s="13">
        <v>11</v>
      </c>
      <c r="I158" s="13">
        <v>0</v>
      </c>
      <c r="J158" s="13">
        <v>0</v>
      </c>
      <c r="K158" s="13"/>
      <c r="L158" s="16"/>
    </row>
    <row r="159" spans="1:12" ht="45.75" customHeight="1">
      <c r="A159" s="16"/>
      <c r="B159" s="12" t="s">
        <v>172</v>
      </c>
      <c r="C159" s="13">
        <f t="shared" si="24"/>
        <v>1</v>
      </c>
      <c r="D159" s="13">
        <v>1</v>
      </c>
      <c r="E159" s="13">
        <v>0</v>
      </c>
      <c r="F159" s="13">
        <v>0</v>
      </c>
      <c r="G159" s="13">
        <f t="shared" si="25"/>
        <v>1</v>
      </c>
      <c r="H159" s="13">
        <v>1</v>
      </c>
      <c r="I159" s="13">
        <v>0</v>
      </c>
      <c r="J159" s="13">
        <v>0</v>
      </c>
      <c r="K159" s="13"/>
      <c r="L159" s="16"/>
    </row>
    <row r="160" spans="1:12" ht="62.25" customHeight="1">
      <c r="A160" s="16"/>
      <c r="B160" s="12" t="s">
        <v>173</v>
      </c>
      <c r="C160" s="13">
        <f t="shared" si="24"/>
        <v>9.5</v>
      </c>
      <c r="D160" s="13">
        <v>9.5</v>
      </c>
      <c r="E160" s="13">
        <v>0</v>
      </c>
      <c r="F160" s="13">
        <v>0</v>
      </c>
      <c r="G160" s="13">
        <f t="shared" si="25"/>
        <v>9.5</v>
      </c>
      <c r="H160" s="13">
        <v>9.5</v>
      </c>
      <c r="I160" s="13">
        <v>0</v>
      </c>
      <c r="J160" s="13">
        <v>0</v>
      </c>
      <c r="K160" s="13"/>
      <c r="L160" s="16"/>
    </row>
    <row r="161" spans="1:12" ht="15.75">
      <c r="A161" s="16" t="s">
        <v>271</v>
      </c>
      <c r="B161" s="56" t="s">
        <v>174</v>
      </c>
      <c r="C161" s="57"/>
      <c r="D161" s="57"/>
      <c r="E161" s="57"/>
      <c r="F161" s="57"/>
      <c r="G161" s="57"/>
      <c r="H161" s="57"/>
      <c r="I161" s="57"/>
      <c r="J161" s="57"/>
      <c r="K161" s="58"/>
      <c r="L161" s="16"/>
    </row>
    <row r="162" spans="1:12" ht="59.25" customHeight="1">
      <c r="A162" s="16"/>
      <c r="B162" s="12" t="s">
        <v>175</v>
      </c>
      <c r="C162" s="13">
        <f>SUM(C165:C171)</f>
        <v>334.5</v>
      </c>
      <c r="D162" s="13">
        <f aca="true" t="shared" si="26" ref="D162:J162">SUM(D165:D171)</f>
        <v>334.5</v>
      </c>
      <c r="E162" s="13">
        <f t="shared" si="26"/>
        <v>0</v>
      </c>
      <c r="F162" s="13">
        <f t="shared" si="26"/>
        <v>0</v>
      </c>
      <c r="G162" s="13">
        <f t="shared" si="26"/>
        <v>214.7</v>
      </c>
      <c r="H162" s="13">
        <f t="shared" si="26"/>
        <v>214.7</v>
      </c>
      <c r="I162" s="13">
        <f t="shared" si="26"/>
        <v>0</v>
      </c>
      <c r="J162" s="13">
        <f t="shared" si="26"/>
        <v>0</v>
      </c>
      <c r="K162" s="11">
        <f>G162/C162</f>
        <v>0.6418535127055306</v>
      </c>
      <c r="L162" s="16"/>
    </row>
    <row r="163" spans="1:12" ht="15.75">
      <c r="A163" s="16"/>
      <c r="B163" s="56" t="s">
        <v>176</v>
      </c>
      <c r="C163" s="57"/>
      <c r="D163" s="57"/>
      <c r="E163" s="57"/>
      <c r="F163" s="57"/>
      <c r="G163" s="57"/>
      <c r="H163" s="57"/>
      <c r="I163" s="57"/>
      <c r="J163" s="57"/>
      <c r="K163" s="58"/>
      <c r="L163" s="16"/>
    </row>
    <row r="164" spans="1:12" ht="36" customHeight="1">
      <c r="A164" s="16"/>
      <c r="B164" s="59" t="s">
        <v>177</v>
      </c>
      <c r="C164" s="60"/>
      <c r="D164" s="60"/>
      <c r="E164" s="60"/>
      <c r="F164" s="60"/>
      <c r="G164" s="60"/>
      <c r="H164" s="60"/>
      <c r="I164" s="60"/>
      <c r="J164" s="60"/>
      <c r="K164" s="61"/>
      <c r="L164" s="16"/>
    </row>
    <row r="165" spans="1:12" ht="114.75" customHeight="1">
      <c r="A165" s="16"/>
      <c r="B165" s="12" t="s">
        <v>178</v>
      </c>
      <c r="C165" s="13">
        <f aca="true" t="shared" si="27" ref="C165:C171">SUM(D165:F165)</f>
        <v>26</v>
      </c>
      <c r="D165" s="13">
        <v>26</v>
      </c>
      <c r="E165" s="13">
        <v>0</v>
      </c>
      <c r="F165" s="13">
        <v>0</v>
      </c>
      <c r="G165" s="13">
        <f aca="true" t="shared" si="28" ref="G165:G171">SUM(H165:J165)</f>
        <v>26</v>
      </c>
      <c r="H165" s="13">
        <v>26</v>
      </c>
      <c r="I165" s="13">
        <v>0</v>
      </c>
      <c r="J165" s="13">
        <v>0</v>
      </c>
      <c r="K165" s="13"/>
      <c r="L165" s="16"/>
    </row>
    <row r="166" spans="1:12" ht="46.5" customHeight="1">
      <c r="A166" s="16"/>
      <c r="B166" s="12" t="s">
        <v>179</v>
      </c>
      <c r="C166" s="13">
        <f t="shared" si="27"/>
        <v>5</v>
      </c>
      <c r="D166" s="13">
        <v>5</v>
      </c>
      <c r="E166" s="13">
        <v>0</v>
      </c>
      <c r="F166" s="13">
        <v>0</v>
      </c>
      <c r="G166" s="13">
        <f t="shared" si="28"/>
        <v>5</v>
      </c>
      <c r="H166" s="13">
        <v>5</v>
      </c>
      <c r="I166" s="13">
        <v>0</v>
      </c>
      <c r="J166" s="13">
        <v>0</v>
      </c>
      <c r="K166" s="13"/>
      <c r="L166" s="16"/>
    </row>
    <row r="167" spans="1:12" ht="31.5">
      <c r="A167" s="16"/>
      <c r="B167" s="12" t="s">
        <v>180</v>
      </c>
      <c r="C167" s="13">
        <f t="shared" si="27"/>
        <v>5</v>
      </c>
      <c r="D167" s="13">
        <v>5</v>
      </c>
      <c r="E167" s="13">
        <v>0</v>
      </c>
      <c r="F167" s="13">
        <v>0</v>
      </c>
      <c r="G167" s="13">
        <f t="shared" si="28"/>
        <v>5</v>
      </c>
      <c r="H167" s="13">
        <v>5</v>
      </c>
      <c r="I167" s="13">
        <v>0</v>
      </c>
      <c r="J167" s="13">
        <v>0</v>
      </c>
      <c r="K167" s="13"/>
      <c r="L167" s="16"/>
    </row>
    <row r="168" spans="1:12" ht="47.25">
      <c r="A168" s="16"/>
      <c r="B168" s="12" t="s">
        <v>181</v>
      </c>
      <c r="C168" s="13">
        <f t="shared" si="27"/>
        <v>5</v>
      </c>
      <c r="D168" s="13">
        <v>5</v>
      </c>
      <c r="E168" s="13">
        <v>0</v>
      </c>
      <c r="F168" s="13">
        <v>0</v>
      </c>
      <c r="G168" s="13">
        <f t="shared" si="28"/>
        <v>5</v>
      </c>
      <c r="H168" s="13">
        <v>5</v>
      </c>
      <c r="I168" s="13">
        <v>0</v>
      </c>
      <c r="J168" s="13">
        <v>0</v>
      </c>
      <c r="K168" s="13"/>
      <c r="L168" s="16"/>
    </row>
    <row r="169" spans="1:12" ht="67.5" customHeight="1">
      <c r="A169" s="16"/>
      <c r="B169" s="12" t="s">
        <v>182</v>
      </c>
      <c r="C169" s="13">
        <f t="shared" si="27"/>
        <v>40</v>
      </c>
      <c r="D169" s="13">
        <v>40</v>
      </c>
      <c r="E169" s="13">
        <v>0</v>
      </c>
      <c r="F169" s="13">
        <v>0</v>
      </c>
      <c r="G169" s="13">
        <f t="shared" si="28"/>
        <v>40</v>
      </c>
      <c r="H169" s="13">
        <v>40</v>
      </c>
      <c r="I169" s="13">
        <v>0</v>
      </c>
      <c r="J169" s="13">
        <v>0</v>
      </c>
      <c r="K169" s="13"/>
      <c r="L169" s="16"/>
    </row>
    <row r="170" spans="1:12" ht="114" customHeight="1">
      <c r="A170" s="16"/>
      <c r="B170" s="12" t="s">
        <v>183</v>
      </c>
      <c r="C170" s="13">
        <f t="shared" si="27"/>
        <v>12.5</v>
      </c>
      <c r="D170" s="13">
        <v>12.5</v>
      </c>
      <c r="E170" s="13">
        <v>0</v>
      </c>
      <c r="F170" s="13">
        <v>0</v>
      </c>
      <c r="G170" s="13">
        <f t="shared" si="28"/>
        <v>12.5</v>
      </c>
      <c r="H170" s="13">
        <v>12.5</v>
      </c>
      <c r="I170" s="13">
        <v>0</v>
      </c>
      <c r="J170" s="13">
        <v>0</v>
      </c>
      <c r="K170" s="13"/>
      <c r="L170" s="16"/>
    </row>
    <row r="171" spans="1:12" ht="63">
      <c r="A171" s="16"/>
      <c r="B171" s="12" t="s">
        <v>184</v>
      </c>
      <c r="C171" s="13">
        <f t="shared" si="27"/>
        <v>241</v>
      </c>
      <c r="D171" s="13">
        <v>241</v>
      </c>
      <c r="E171" s="13">
        <v>0</v>
      </c>
      <c r="F171" s="13">
        <v>0</v>
      </c>
      <c r="G171" s="13">
        <f t="shared" si="28"/>
        <v>121.2</v>
      </c>
      <c r="H171" s="13">
        <v>121.2</v>
      </c>
      <c r="I171" s="13">
        <v>0</v>
      </c>
      <c r="J171" s="13">
        <v>0</v>
      </c>
      <c r="K171" s="13"/>
      <c r="L171" s="16"/>
    </row>
    <row r="172" spans="1:12" ht="69" customHeight="1">
      <c r="A172" s="20" t="s">
        <v>185</v>
      </c>
      <c r="B172" s="26" t="s">
        <v>186</v>
      </c>
      <c r="C172" s="9">
        <f>SUM(C174+C184+C191+C199)</f>
        <v>27748.199999999997</v>
      </c>
      <c r="D172" s="9">
        <f aca="true" t="shared" si="29" ref="D172:J172">SUM(D174+D184+D191+D199)</f>
        <v>27748.199999999997</v>
      </c>
      <c r="E172" s="9">
        <f t="shared" si="29"/>
        <v>0</v>
      </c>
      <c r="F172" s="9">
        <f t="shared" si="29"/>
        <v>0</v>
      </c>
      <c r="G172" s="9">
        <f t="shared" si="29"/>
        <v>27612.6</v>
      </c>
      <c r="H172" s="9">
        <f t="shared" si="29"/>
        <v>27612.6</v>
      </c>
      <c r="I172" s="9">
        <f t="shared" si="29"/>
        <v>0</v>
      </c>
      <c r="J172" s="9">
        <f t="shared" si="29"/>
        <v>0</v>
      </c>
      <c r="K172" s="10">
        <f>G172/C172</f>
        <v>0.995113196531667</v>
      </c>
      <c r="L172" s="16"/>
    </row>
    <row r="173" spans="1:12" ht="15.75">
      <c r="A173" s="16" t="s">
        <v>272</v>
      </c>
      <c r="B173" s="56" t="s">
        <v>187</v>
      </c>
      <c r="C173" s="57"/>
      <c r="D173" s="57"/>
      <c r="E173" s="57"/>
      <c r="F173" s="57"/>
      <c r="G173" s="57"/>
      <c r="H173" s="57"/>
      <c r="I173" s="57"/>
      <c r="J173" s="57"/>
      <c r="K173" s="58"/>
      <c r="L173" s="16"/>
    </row>
    <row r="174" spans="1:12" ht="47.25">
      <c r="A174" s="16"/>
      <c r="B174" s="12" t="s">
        <v>188</v>
      </c>
      <c r="C174" s="13">
        <f>SUM(C177+C179+C180+C182)</f>
        <v>26556.1</v>
      </c>
      <c r="D174" s="13">
        <f aca="true" t="shared" si="30" ref="D174:J174">SUM(D177+D179+D180+D182)</f>
        <v>26556.1</v>
      </c>
      <c r="E174" s="13">
        <f t="shared" si="30"/>
        <v>0</v>
      </c>
      <c r="F174" s="13">
        <f t="shared" si="30"/>
        <v>0</v>
      </c>
      <c r="G174" s="13">
        <f t="shared" si="30"/>
        <v>26530.1</v>
      </c>
      <c r="H174" s="13">
        <f t="shared" si="30"/>
        <v>26530.1</v>
      </c>
      <c r="I174" s="13">
        <f t="shared" si="30"/>
        <v>0</v>
      </c>
      <c r="J174" s="13">
        <f t="shared" si="30"/>
        <v>0</v>
      </c>
      <c r="K174" s="11">
        <f>G174/C174</f>
        <v>0.9990209405748585</v>
      </c>
      <c r="L174" s="16"/>
    </row>
    <row r="175" spans="1:12" ht="15.75">
      <c r="A175" s="16"/>
      <c r="B175" s="56" t="s">
        <v>189</v>
      </c>
      <c r="C175" s="57"/>
      <c r="D175" s="57"/>
      <c r="E175" s="57"/>
      <c r="F175" s="57"/>
      <c r="G175" s="57"/>
      <c r="H175" s="57"/>
      <c r="I175" s="57"/>
      <c r="J175" s="57"/>
      <c r="K175" s="58"/>
      <c r="L175" s="16"/>
    </row>
    <row r="176" spans="1:12" ht="15.75">
      <c r="A176" s="16"/>
      <c r="B176" s="56" t="s">
        <v>190</v>
      </c>
      <c r="C176" s="57"/>
      <c r="D176" s="57"/>
      <c r="E176" s="57"/>
      <c r="F176" s="57"/>
      <c r="G176" s="57"/>
      <c r="H176" s="57"/>
      <c r="I176" s="57"/>
      <c r="J176" s="57"/>
      <c r="K176" s="58"/>
      <c r="L176" s="16"/>
    </row>
    <row r="177" spans="1:12" ht="31.5">
      <c r="A177" s="16"/>
      <c r="B177" s="12" t="s">
        <v>191</v>
      </c>
      <c r="C177" s="13">
        <f>SUM(D177:F177)</f>
        <v>1900</v>
      </c>
      <c r="D177" s="13">
        <v>1900</v>
      </c>
      <c r="E177" s="13">
        <v>0</v>
      </c>
      <c r="F177" s="13">
        <v>0</v>
      </c>
      <c r="G177" s="13">
        <f>SUM(H177:J177)</f>
        <v>1900</v>
      </c>
      <c r="H177" s="13">
        <v>1900</v>
      </c>
      <c r="I177" s="13">
        <v>0</v>
      </c>
      <c r="J177" s="13">
        <v>0</v>
      </c>
      <c r="K177" s="13"/>
      <c r="L177" s="16"/>
    </row>
    <row r="178" spans="1:12" ht="15.75">
      <c r="A178" s="16"/>
      <c r="B178" s="56" t="s">
        <v>192</v>
      </c>
      <c r="C178" s="57"/>
      <c r="D178" s="57"/>
      <c r="E178" s="57"/>
      <c r="F178" s="57"/>
      <c r="G178" s="57"/>
      <c r="H178" s="57"/>
      <c r="I178" s="57"/>
      <c r="J178" s="57"/>
      <c r="K178" s="58"/>
      <c r="L178" s="16"/>
    </row>
    <row r="179" spans="1:12" ht="37.5" customHeight="1">
      <c r="A179" s="16"/>
      <c r="B179" s="12" t="s">
        <v>193</v>
      </c>
      <c r="C179" s="13">
        <f>SUM(D179:F179)</f>
        <v>2538.4</v>
      </c>
      <c r="D179" s="13">
        <v>2538.4</v>
      </c>
      <c r="E179" s="13">
        <v>0</v>
      </c>
      <c r="F179" s="13">
        <v>0</v>
      </c>
      <c r="G179" s="13">
        <f>SUM(H179:J179)</f>
        <v>2512.4</v>
      </c>
      <c r="H179" s="13">
        <v>2512.4</v>
      </c>
      <c r="I179" s="13">
        <v>0</v>
      </c>
      <c r="J179" s="13">
        <v>0</v>
      </c>
      <c r="K179" s="13"/>
      <c r="L179" s="16"/>
    </row>
    <row r="180" spans="1:12" ht="81" customHeight="1">
      <c r="A180" s="16"/>
      <c r="B180" s="12" t="s">
        <v>194</v>
      </c>
      <c r="C180" s="13">
        <f>SUM(D180:F180)</f>
        <v>8560.5</v>
      </c>
      <c r="D180" s="13">
        <v>8560.5</v>
      </c>
      <c r="E180" s="13">
        <v>0</v>
      </c>
      <c r="F180" s="13">
        <v>0</v>
      </c>
      <c r="G180" s="13">
        <f>SUM(H180:J180)</f>
        <v>8560.5</v>
      </c>
      <c r="H180" s="13">
        <v>8560.5</v>
      </c>
      <c r="I180" s="13">
        <v>0</v>
      </c>
      <c r="J180" s="13">
        <v>0</v>
      </c>
      <c r="K180" s="13"/>
      <c r="L180" s="16"/>
    </row>
    <row r="181" spans="1:12" ht="15.75">
      <c r="A181" s="16"/>
      <c r="B181" s="56" t="s">
        <v>195</v>
      </c>
      <c r="C181" s="57"/>
      <c r="D181" s="57"/>
      <c r="E181" s="57"/>
      <c r="F181" s="57"/>
      <c r="G181" s="57"/>
      <c r="H181" s="57"/>
      <c r="I181" s="57"/>
      <c r="J181" s="57"/>
      <c r="K181" s="58"/>
      <c r="L181" s="16"/>
    </row>
    <row r="182" spans="1:12" ht="31.5">
      <c r="A182" s="16"/>
      <c r="B182" s="12" t="s">
        <v>196</v>
      </c>
      <c r="C182" s="13">
        <f>SUM(D182:F182)</f>
        <v>13557.2</v>
      </c>
      <c r="D182" s="13">
        <v>13557.2</v>
      </c>
      <c r="E182" s="13">
        <v>0</v>
      </c>
      <c r="F182" s="13">
        <v>0</v>
      </c>
      <c r="G182" s="13">
        <f>SUM(H182:J182)</f>
        <v>13557.2</v>
      </c>
      <c r="H182" s="13">
        <v>13557.2</v>
      </c>
      <c r="I182" s="13">
        <v>0</v>
      </c>
      <c r="J182" s="13">
        <v>0</v>
      </c>
      <c r="K182" s="13"/>
      <c r="L182" s="16"/>
    </row>
    <row r="183" spans="1:12" ht="15.75">
      <c r="A183" s="16" t="s">
        <v>273</v>
      </c>
      <c r="B183" s="56" t="s">
        <v>197</v>
      </c>
      <c r="C183" s="57"/>
      <c r="D183" s="57"/>
      <c r="E183" s="57"/>
      <c r="F183" s="57"/>
      <c r="G183" s="57"/>
      <c r="H183" s="57"/>
      <c r="I183" s="57"/>
      <c r="J183" s="57"/>
      <c r="K183" s="58"/>
      <c r="L183" s="16"/>
    </row>
    <row r="184" spans="1:12" ht="31.5">
      <c r="A184" s="16"/>
      <c r="B184" s="12" t="s">
        <v>198</v>
      </c>
      <c r="C184" s="13">
        <f>SUM(C187+C189)</f>
        <v>475</v>
      </c>
      <c r="D184" s="13">
        <f aca="true" t="shared" si="31" ref="D184:J184">SUM(D187+D189)</f>
        <v>475</v>
      </c>
      <c r="E184" s="13">
        <f t="shared" si="31"/>
        <v>0</v>
      </c>
      <c r="F184" s="13">
        <f t="shared" si="31"/>
        <v>0</v>
      </c>
      <c r="G184" s="13">
        <f t="shared" si="31"/>
        <v>435.79999999999995</v>
      </c>
      <c r="H184" s="13">
        <f t="shared" si="31"/>
        <v>435.79999999999995</v>
      </c>
      <c r="I184" s="13">
        <f t="shared" si="31"/>
        <v>0</v>
      </c>
      <c r="J184" s="13">
        <f t="shared" si="31"/>
        <v>0</v>
      </c>
      <c r="K184" s="11">
        <f>G184/C184</f>
        <v>0.9174736842105262</v>
      </c>
      <c r="L184" s="16"/>
    </row>
    <row r="185" spans="1:12" ht="15.75">
      <c r="A185" s="16"/>
      <c r="B185" s="56" t="s">
        <v>199</v>
      </c>
      <c r="C185" s="57"/>
      <c r="D185" s="57"/>
      <c r="E185" s="57"/>
      <c r="F185" s="57"/>
      <c r="G185" s="57"/>
      <c r="H185" s="57"/>
      <c r="I185" s="57"/>
      <c r="J185" s="57"/>
      <c r="K185" s="58"/>
      <c r="L185" s="16"/>
    </row>
    <row r="186" spans="1:12" ht="15.75">
      <c r="A186" s="16"/>
      <c r="B186" s="56" t="s">
        <v>200</v>
      </c>
      <c r="C186" s="57"/>
      <c r="D186" s="57"/>
      <c r="E186" s="57"/>
      <c r="F186" s="57"/>
      <c r="G186" s="57"/>
      <c r="H186" s="57"/>
      <c r="I186" s="57"/>
      <c r="J186" s="57"/>
      <c r="K186" s="58"/>
      <c r="L186" s="16"/>
    </row>
    <row r="187" spans="1:12" ht="31.5">
      <c r="A187" s="16"/>
      <c r="B187" s="12" t="s">
        <v>201</v>
      </c>
      <c r="C187" s="13">
        <f>SUM(D187:F187)</f>
        <v>368.2</v>
      </c>
      <c r="D187" s="13">
        <v>368.2</v>
      </c>
      <c r="E187" s="13">
        <v>0</v>
      </c>
      <c r="F187" s="13">
        <v>0</v>
      </c>
      <c r="G187" s="13">
        <f>SUM(H187:J187)</f>
        <v>340.2</v>
      </c>
      <c r="H187" s="13">
        <v>340.2</v>
      </c>
      <c r="I187" s="13">
        <v>0</v>
      </c>
      <c r="J187" s="13">
        <v>0</v>
      </c>
      <c r="K187" s="13"/>
      <c r="L187" s="16"/>
    </row>
    <row r="188" spans="1:12" ht="15.75">
      <c r="A188" s="16"/>
      <c r="B188" s="56" t="s">
        <v>202</v>
      </c>
      <c r="C188" s="57"/>
      <c r="D188" s="57"/>
      <c r="E188" s="57"/>
      <c r="F188" s="57"/>
      <c r="G188" s="57"/>
      <c r="H188" s="57"/>
      <c r="I188" s="57"/>
      <c r="J188" s="57"/>
      <c r="K188" s="58"/>
      <c r="L188" s="16"/>
    </row>
    <row r="189" spans="1:12" ht="63">
      <c r="A189" s="16"/>
      <c r="B189" s="12" t="s">
        <v>203</v>
      </c>
      <c r="C189" s="13">
        <f>SUM(D189:F189)</f>
        <v>106.8</v>
      </c>
      <c r="D189" s="13">
        <v>106.8</v>
      </c>
      <c r="E189" s="13">
        <v>0</v>
      </c>
      <c r="F189" s="13">
        <v>0</v>
      </c>
      <c r="G189" s="13">
        <f>SUM(H189:J189)</f>
        <v>95.6</v>
      </c>
      <c r="H189" s="13">
        <v>95.6</v>
      </c>
      <c r="I189" s="13">
        <v>0</v>
      </c>
      <c r="J189" s="13">
        <v>0</v>
      </c>
      <c r="K189" s="13"/>
      <c r="L189" s="16"/>
    </row>
    <row r="190" spans="1:12" ht="15.75">
      <c r="A190" s="16" t="s">
        <v>274</v>
      </c>
      <c r="B190" s="59" t="s">
        <v>204</v>
      </c>
      <c r="C190" s="60"/>
      <c r="D190" s="60"/>
      <c r="E190" s="60"/>
      <c r="F190" s="60"/>
      <c r="G190" s="60"/>
      <c r="H190" s="60"/>
      <c r="I190" s="60"/>
      <c r="J190" s="60"/>
      <c r="K190" s="61"/>
      <c r="L190" s="16"/>
    </row>
    <row r="191" spans="1:12" ht="47.25">
      <c r="A191" s="16"/>
      <c r="B191" s="12" t="s">
        <v>205</v>
      </c>
      <c r="C191" s="44">
        <f>SUM(C194+C195+C197)</f>
        <v>517.1</v>
      </c>
      <c r="D191" s="44">
        <f aca="true" t="shared" si="32" ref="D191:J191">SUM(D194+D195+D197)</f>
        <v>517.1</v>
      </c>
      <c r="E191" s="44">
        <f t="shared" si="32"/>
        <v>0</v>
      </c>
      <c r="F191" s="44">
        <f t="shared" si="32"/>
        <v>0</v>
      </c>
      <c r="G191" s="44">
        <f t="shared" si="32"/>
        <v>449.29999999999995</v>
      </c>
      <c r="H191" s="44">
        <f t="shared" si="32"/>
        <v>449.29999999999995</v>
      </c>
      <c r="I191" s="44">
        <f t="shared" si="32"/>
        <v>0</v>
      </c>
      <c r="J191" s="44">
        <f t="shared" si="32"/>
        <v>0</v>
      </c>
      <c r="K191" s="11">
        <f>G191/C191</f>
        <v>0.8688841616708566</v>
      </c>
      <c r="L191" s="16"/>
    </row>
    <row r="192" spans="1:12" ht="30" customHeight="1">
      <c r="A192" s="16"/>
      <c r="B192" s="59" t="s">
        <v>206</v>
      </c>
      <c r="C192" s="60"/>
      <c r="D192" s="60"/>
      <c r="E192" s="60"/>
      <c r="F192" s="60"/>
      <c r="G192" s="60"/>
      <c r="H192" s="60"/>
      <c r="I192" s="60"/>
      <c r="J192" s="60"/>
      <c r="K192" s="61"/>
      <c r="L192" s="16"/>
    </row>
    <row r="193" spans="1:12" ht="15.75">
      <c r="A193" s="16"/>
      <c r="B193" s="56" t="s">
        <v>207</v>
      </c>
      <c r="C193" s="57"/>
      <c r="D193" s="57"/>
      <c r="E193" s="57"/>
      <c r="F193" s="57"/>
      <c r="G193" s="57"/>
      <c r="H193" s="57"/>
      <c r="I193" s="57"/>
      <c r="J193" s="57"/>
      <c r="K193" s="58"/>
      <c r="L193" s="16"/>
    </row>
    <row r="194" spans="1:12" ht="75.75" customHeight="1">
      <c r="A194" s="16"/>
      <c r="B194" s="12" t="s">
        <v>208</v>
      </c>
      <c r="C194" s="13">
        <f>SUM(D194:F194)</f>
        <v>157.2</v>
      </c>
      <c r="D194" s="13">
        <v>157.2</v>
      </c>
      <c r="E194" s="13">
        <v>0</v>
      </c>
      <c r="F194" s="13">
        <v>0</v>
      </c>
      <c r="G194" s="13">
        <f>SUM(H194:J194)</f>
        <v>139.3</v>
      </c>
      <c r="H194" s="13">
        <v>139.3</v>
      </c>
      <c r="I194" s="13">
        <v>0</v>
      </c>
      <c r="J194" s="13">
        <v>0</v>
      </c>
      <c r="K194" s="16"/>
      <c r="L194" s="16"/>
    </row>
    <row r="195" spans="1:12" ht="63">
      <c r="A195" s="16"/>
      <c r="B195" s="12" t="s">
        <v>294</v>
      </c>
      <c r="C195" s="13">
        <f>SUM(D195:F195)</f>
        <v>19.8</v>
      </c>
      <c r="D195" s="13">
        <v>19.8</v>
      </c>
      <c r="E195" s="13">
        <v>0</v>
      </c>
      <c r="F195" s="13">
        <v>0</v>
      </c>
      <c r="G195" s="13">
        <f>SUM(H195:J195)</f>
        <v>12.1</v>
      </c>
      <c r="H195" s="13">
        <v>12.1</v>
      </c>
      <c r="I195" s="13">
        <v>0</v>
      </c>
      <c r="J195" s="13">
        <v>0</v>
      </c>
      <c r="K195" s="16"/>
      <c r="L195" s="16"/>
    </row>
    <row r="196" spans="1:12" ht="15.75">
      <c r="A196" s="16"/>
      <c r="B196" s="56" t="s">
        <v>209</v>
      </c>
      <c r="C196" s="57"/>
      <c r="D196" s="57"/>
      <c r="E196" s="57"/>
      <c r="F196" s="57"/>
      <c r="G196" s="57"/>
      <c r="H196" s="57"/>
      <c r="I196" s="57"/>
      <c r="J196" s="57"/>
      <c r="K196" s="58"/>
      <c r="L196" s="16"/>
    </row>
    <row r="197" spans="1:12" ht="51.75" customHeight="1">
      <c r="A197" s="16"/>
      <c r="B197" s="12" t="s">
        <v>210</v>
      </c>
      <c r="C197" s="13">
        <f>SUM(D197:F198)</f>
        <v>340.1</v>
      </c>
      <c r="D197" s="13">
        <v>340.1</v>
      </c>
      <c r="E197" s="13">
        <v>0</v>
      </c>
      <c r="F197" s="13">
        <v>0</v>
      </c>
      <c r="G197" s="13">
        <f>SUM(H197:J197)</f>
        <v>297.9</v>
      </c>
      <c r="H197" s="13">
        <v>297.9</v>
      </c>
      <c r="I197" s="13">
        <v>0</v>
      </c>
      <c r="J197" s="13">
        <v>0</v>
      </c>
      <c r="K197" s="16"/>
      <c r="L197" s="16"/>
    </row>
    <row r="198" spans="1:12" ht="15.75">
      <c r="A198" s="16" t="s">
        <v>275</v>
      </c>
      <c r="B198" s="56" t="s">
        <v>211</v>
      </c>
      <c r="C198" s="57"/>
      <c r="D198" s="57"/>
      <c r="E198" s="57"/>
      <c r="F198" s="57"/>
      <c r="G198" s="57"/>
      <c r="H198" s="57"/>
      <c r="I198" s="57"/>
      <c r="J198" s="57"/>
      <c r="K198" s="58"/>
      <c r="L198" s="16"/>
    </row>
    <row r="199" spans="1:12" ht="63">
      <c r="A199" s="16"/>
      <c r="B199" s="12" t="s">
        <v>212</v>
      </c>
      <c r="C199" s="13">
        <f>SUM(C202+C204)</f>
        <v>200</v>
      </c>
      <c r="D199" s="13">
        <f aca="true" t="shared" si="33" ref="D199:J199">SUM(D202+D204)</f>
        <v>200</v>
      </c>
      <c r="E199" s="13">
        <f t="shared" si="33"/>
        <v>0</v>
      </c>
      <c r="F199" s="13">
        <f t="shared" si="33"/>
        <v>0</v>
      </c>
      <c r="G199" s="13">
        <f t="shared" si="33"/>
        <v>197.39999999999998</v>
      </c>
      <c r="H199" s="13">
        <f t="shared" si="33"/>
        <v>197.39999999999998</v>
      </c>
      <c r="I199" s="13">
        <f t="shared" si="33"/>
        <v>0</v>
      </c>
      <c r="J199" s="13">
        <f t="shared" si="33"/>
        <v>0</v>
      </c>
      <c r="K199" s="11">
        <f>G199/C199</f>
        <v>0.9869999999999999</v>
      </c>
      <c r="L199" s="16"/>
    </row>
    <row r="200" spans="1:12" ht="15.75">
      <c r="A200" s="16"/>
      <c r="B200" s="56" t="s">
        <v>213</v>
      </c>
      <c r="C200" s="57"/>
      <c r="D200" s="57"/>
      <c r="E200" s="57"/>
      <c r="F200" s="57"/>
      <c r="G200" s="57"/>
      <c r="H200" s="57"/>
      <c r="I200" s="57"/>
      <c r="J200" s="57"/>
      <c r="K200" s="58"/>
      <c r="L200" s="16"/>
    </row>
    <row r="201" spans="1:12" ht="15.75">
      <c r="A201" s="16"/>
      <c r="B201" s="56" t="s">
        <v>214</v>
      </c>
      <c r="C201" s="57"/>
      <c r="D201" s="57"/>
      <c r="E201" s="57"/>
      <c r="F201" s="57"/>
      <c r="G201" s="57"/>
      <c r="H201" s="57"/>
      <c r="I201" s="57"/>
      <c r="J201" s="57"/>
      <c r="K201" s="58"/>
      <c r="L201" s="16"/>
    </row>
    <row r="202" spans="1:12" ht="47.25">
      <c r="A202" s="16"/>
      <c r="B202" s="12" t="s">
        <v>215</v>
      </c>
      <c r="C202" s="13">
        <f>SUM(D202:F202)</f>
        <v>39.3</v>
      </c>
      <c r="D202" s="13">
        <v>39.3</v>
      </c>
      <c r="E202" s="13">
        <v>0</v>
      </c>
      <c r="F202" s="13">
        <v>0</v>
      </c>
      <c r="G202" s="13">
        <f>SUM(H202:J202)</f>
        <v>36.7</v>
      </c>
      <c r="H202" s="13">
        <v>36.7</v>
      </c>
      <c r="I202" s="13">
        <v>0</v>
      </c>
      <c r="J202" s="13">
        <v>0</v>
      </c>
      <c r="K202" s="13"/>
      <c r="L202" s="16"/>
    </row>
    <row r="203" spans="1:12" ht="48.75" customHeight="1">
      <c r="A203" s="16"/>
      <c r="B203" s="59" t="s">
        <v>216</v>
      </c>
      <c r="C203" s="60"/>
      <c r="D203" s="60"/>
      <c r="E203" s="60"/>
      <c r="F203" s="60"/>
      <c r="G203" s="60"/>
      <c r="H203" s="60"/>
      <c r="I203" s="60"/>
      <c r="J203" s="60"/>
      <c r="K203" s="61"/>
      <c r="L203" s="16"/>
    </row>
    <row r="204" spans="1:12" ht="60" customHeight="1">
      <c r="A204" s="16"/>
      <c r="B204" s="12" t="s">
        <v>217</v>
      </c>
      <c r="C204" s="13">
        <f>SUM(D204:F204)</f>
        <v>160.7</v>
      </c>
      <c r="D204" s="13">
        <v>160.7</v>
      </c>
      <c r="E204" s="13">
        <v>0</v>
      </c>
      <c r="F204" s="13">
        <v>0</v>
      </c>
      <c r="G204" s="13">
        <f>SUM(H204:J204)</f>
        <v>160.7</v>
      </c>
      <c r="H204" s="13">
        <v>160.7</v>
      </c>
      <c r="I204" s="13">
        <v>0</v>
      </c>
      <c r="J204" s="13">
        <v>0</v>
      </c>
      <c r="K204" s="16"/>
      <c r="L204" s="16"/>
    </row>
    <row r="205" spans="1:12" ht="37.5" customHeight="1">
      <c r="A205" s="20" t="s">
        <v>218</v>
      </c>
      <c r="B205" s="26" t="s">
        <v>219</v>
      </c>
      <c r="C205" s="9">
        <f aca="true" t="shared" si="34" ref="C205:J205">SUM(C207+C217+C231+C236)</f>
        <v>102721.1</v>
      </c>
      <c r="D205" s="9">
        <f t="shared" si="34"/>
        <v>98862.3</v>
      </c>
      <c r="E205" s="9">
        <f t="shared" si="34"/>
        <v>3858.7999999999997</v>
      </c>
      <c r="F205" s="9">
        <f t="shared" si="34"/>
        <v>0</v>
      </c>
      <c r="G205" s="9">
        <f t="shared" si="34"/>
        <v>67161.90000000001</v>
      </c>
      <c r="H205" s="9">
        <f t="shared" si="34"/>
        <v>63328.4</v>
      </c>
      <c r="I205" s="9">
        <f t="shared" si="34"/>
        <v>3833.5</v>
      </c>
      <c r="J205" s="9">
        <f t="shared" si="34"/>
        <v>0</v>
      </c>
      <c r="K205" s="10">
        <f>G205/C205</f>
        <v>0.6538276946021802</v>
      </c>
      <c r="L205" s="16"/>
    </row>
    <row r="206" spans="1:12" ht="15.75">
      <c r="A206" s="16" t="s">
        <v>276</v>
      </c>
      <c r="B206" s="56" t="s">
        <v>220</v>
      </c>
      <c r="C206" s="57"/>
      <c r="D206" s="57"/>
      <c r="E206" s="57"/>
      <c r="F206" s="57"/>
      <c r="G206" s="57"/>
      <c r="H206" s="57"/>
      <c r="I206" s="57"/>
      <c r="J206" s="57"/>
      <c r="K206" s="58"/>
      <c r="L206" s="16"/>
    </row>
    <row r="207" spans="1:12" ht="60.75" customHeight="1">
      <c r="A207" s="16"/>
      <c r="B207" s="12" t="s">
        <v>221</v>
      </c>
      <c r="C207" s="13">
        <f>SUM(C210+C211+C213+C215)</f>
        <v>15801</v>
      </c>
      <c r="D207" s="13">
        <f aca="true" t="shared" si="35" ref="D207:J207">SUM(D210+D211+D213+D215)</f>
        <v>15801</v>
      </c>
      <c r="E207" s="13">
        <f t="shared" si="35"/>
        <v>0</v>
      </c>
      <c r="F207" s="13">
        <f t="shared" si="35"/>
        <v>0</v>
      </c>
      <c r="G207" s="13">
        <f t="shared" si="35"/>
        <v>15195.3</v>
      </c>
      <c r="H207" s="13">
        <f t="shared" si="35"/>
        <v>15195.3</v>
      </c>
      <c r="I207" s="13">
        <f t="shared" si="35"/>
        <v>0</v>
      </c>
      <c r="J207" s="13">
        <f t="shared" si="35"/>
        <v>0</v>
      </c>
      <c r="K207" s="10">
        <f>G207/C207</f>
        <v>0.9616669831023352</v>
      </c>
      <c r="L207" s="16"/>
    </row>
    <row r="208" spans="1:12" ht="15.75">
      <c r="A208" s="16"/>
      <c r="B208" s="56" t="s">
        <v>222</v>
      </c>
      <c r="C208" s="57"/>
      <c r="D208" s="57"/>
      <c r="E208" s="57"/>
      <c r="F208" s="57"/>
      <c r="G208" s="57"/>
      <c r="H208" s="57"/>
      <c r="I208" s="57"/>
      <c r="J208" s="57"/>
      <c r="K208" s="58"/>
      <c r="L208" s="16"/>
    </row>
    <row r="209" spans="1:12" ht="15.75">
      <c r="A209" s="16"/>
      <c r="B209" s="56" t="s">
        <v>223</v>
      </c>
      <c r="C209" s="57"/>
      <c r="D209" s="57"/>
      <c r="E209" s="57"/>
      <c r="F209" s="57"/>
      <c r="G209" s="57"/>
      <c r="H209" s="57"/>
      <c r="I209" s="57"/>
      <c r="J209" s="57"/>
      <c r="K209" s="58"/>
      <c r="L209" s="16"/>
    </row>
    <row r="210" spans="1:12" ht="47.25">
      <c r="A210" s="16"/>
      <c r="B210" s="55" t="s">
        <v>224</v>
      </c>
      <c r="C210" s="13">
        <f>SUM(D210:F210)</f>
        <v>3335.1</v>
      </c>
      <c r="D210" s="13">
        <v>3335.1</v>
      </c>
      <c r="E210" s="13">
        <v>0</v>
      </c>
      <c r="F210" s="13">
        <v>0</v>
      </c>
      <c r="G210" s="13">
        <f>SUM(H210:J210)</f>
        <v>3268.9</v>
      </c>
      <c r="H210" s="13">
        <v>3268.9</v>
      </c>
      <c r="I210" s="13">
        <v>0</v>
      </c>
      <c r="J210" s="13">
        <v>0</v>
      </c>
      <c r="K210" s="16"/>
      <c r="L210" s="16"/>
    </row>
    <row r="211" spans="1:12" ht="78.75">
      <c r="A211" s="16"/>
      <c r="B211" s="12" t="s">
        <v>225</v>
      </c>
      <c r="C211" s="13">
        <f>SUM(D211:F211)</f>
        <v>7980</v>
      </c>
      <c r="D211" s="13">
        <v>7980</v>
      </c>
      <c r="E211" s="13">
        <v>0</v>
      </c>
      <c r="F211" s="13">
        <v>0</v>
      </c>
      <c r="G211" s="13">
        <f>SUM(H211:J211)</f>
        <v>7887.7</v>
      </c>
      <c r="H211" s="13">
        <v>7887.7</v>
      </c>
      <c r="I211" s="13">
        <v>0</v>
      </c>
      <c r="J211" s="13">
        <v>0</v>
      </c>
      <c r="K211" s="16"/>
      <c r="L211" s="16"/>
    </row>
    <row r="212" spans="1:12" ht="15.75">
      <c r="A212" s="16"/>
      <c r="B212" s="56" t="s">
        <v>226</v>
      </c>
      <c r="C212" s="57"/>
      <c r="D212" s="57"/>
      <c r="E212" s="57"/>
      <c r="F212" s="57"/>
      <c r="G212" s="57"/>
      <c r="H212" s="57"/>
      <c r="I212" s="57"/>
      <c r="J212" s="57"/>
      <c r="K212" s="58"/>
      <c r="L212" s="16"/>
    </row>
    <row r="213" spans="1:12" ht="63">
      <c r="A213" s="16"/>
      <c r="B213" s="12" t="s">
        <v>227</v>
      </c>
      <c r="C213" s="13">
        <f>SUM(D213:F213)</f>
        <v>3835.9</v>
      </c>
      <c r="D213" s="13">
        <v>3835.9</v>
      </c>
      <c r="E213" s="13">
        <v>0</v>
      </c>
      <c r="F213" s="13">
        <v>0</v>
      </c>
      <c r="G213" s="13">
        <f>SUM(H213:J213)</f>
        <v>3835.9</v>
      </c>
      <c r="H213" s="13">
        <v>3835.9</v>
      </c>
      <c r="I213" s="13">
        <v>0</v>
      </c>
      <c r="J213" s="13">
        <v>0</v>
      </c>
      <c r="K213" s="16"/>
      <c r="L213" s="16"/>
    </row>
    <row r="214" spans="1:12" ht="15.75">
      <c r="A214" s="16"/>
      <c r="B214" s="56" t="s">
        <v>228</v>
      </c>
      <c r="C214" s="57"/>
      <c r="D214" s="57"/>
      <c r="E214" s="57"/>
      <c r="F214" s="57"/>
      <c r="G214" s="57"/>
      <c r="H214" s="57"/>
      <c r="I214" s="57"/>
      <c r="J214" s="57"/>
      <c r="K214" s="58"/>
      <c r="L214" s="16"/>
    </row>
    <row r="215" spans="1:12" ht="31.5">
      <c r="A215" s="16"/>
      <c r="B215" s="12" t="s">
        <v>229</v>
      </c>
      <c r="C215" s="13">
        <f>SUM(D215:F215)</f>
        <v>650</v>
      </c>
      <c r="D215" s="13">
        <v>650</v>
      </c>
      <c r="E215" s="13">
        <v>0</v>
      </c>
      <c r="F215" s="13">
        <v>0</v>
      </c>
      <c r="G215" s="13">
        <f>SUM(H215:J215)</f>
        <v>202.8</v>
      </c>
      <c r="H215" s="13">
        <v>202.8</v>
      </c>
      <c r="I215" s="13">
        <v>0</v>
      </c>
      <c r="J215" s="13">
        <v>0</v>
      </c>
      <c r="K215" s="16"/>
      <c r="L215" s="16"/>
    </row>
    <row r="216" spans="1:12" ht="15.75">
      <c r="A216" s="16" t="s">
        <v>277</v>
      </c>
      <c r="B216" s="56" t="s">
        <v>230</v>
      </c>
      <c r="C216" s="57"/>
      <c r="D216" s="57"/>
      <c r="E216" s="57"/>
      <c r="F216" s="57"/>
      <c r="G216" s="57"/>
      <c r="H216" s="57"/>
      <c r="I216" s="57"/>
      <c r="J216" s="57"/>
      <c r="K216" s="58"/>
      <c r="L216" s="16"/>
    </row>
    <row r="217" spans="1:12" ht="36.75" customHeight="1">
      <c r="A217" s="16"/>
      <c r="B217" s="12" t="s">
        <v>231</v>
      </c>
      <c r="C217" s="13">
        <f aca="true" t="shared" si="36" ref="C217:J217">SUM(C220+C221+C222+C223+C225+C227+C229)</f>
        <v>70407.8</v>
      </c>
      <c r="D217" s="13">
        <f t="shared" si="36"/>
        <v>70407.8</v>
      </c>
      <c r="E217" s="13">
        <f t="shared" si="36"/>
        <v>0</v>
      </c>
      <c r="F217" s="13">
        <f t="shared" si="36"/>
        <v>0</v>
      </c>
      <c r="G217" s="13">
        <f t="shared" si="36"/>
        <v>36087.3</v>
      </c>
      <c r="H217" s="13">
        <f t="shared" si="36"/>
        <v>36087.3</v>
      </c>
      <c r="I217" s="13">
        <f t="shared" si="36"/>
        <v>0</v>
      </c>
      <c r="J217" s="13">
        <f t="shared" si="36"/>
        <v>0</v>
      </c>
      <c r="K217" s="11">
        <f>G217/C217</f>
        <v>0.512546905314468</v>
      </c>
      <c r="L217" s="16"/>
    </row>
    <row r="218" spans="1:12" ht="15.75">
      <c r="A218" s="16"/>
      <c r="B218" s="56" t="s">
        <v>232</v>
      </c>
      <c r="C218" s="57"/>
      <c r="D218" s="57"/>
      <c r="E218" s="57"/>
      <c r="F218" s="57"/>
      <c r="G218" s="57"/>
      <c r="H218" s="57"/>
      <c r="I218" s="57"/>
      <c r="J218" s="57"/>
      <c r="K218" s="58"/>
      <c r="L218" s="16"/>
    </row>
    <row r="219" spans="1:12" ht="15.75">
      <c r="A219" s="16"/>
      <c r="B219" s="56" t="s">
        <v>233</v>
      </c>
      <c r="C219" s="57"/>
      <c r="D219" s="57"/>
      <c r="E219" s="57"/>
      <c r="F219" s="57"/>
      <c r="G219" s="57"/>
      <c r="H219" s="57"/>
      <c r="I219" s="57"/>
      <c r="J219" s="57"/>
      <c r="K219" s="58"/>
      <c r="L219" s="16"/>
    </row>
    <row r="220" spans="1:12" ht="31.5">
      <c r="A220" s="16"/>
      <c r="B220" s="12" t="s">
        <v>234</v>
      </c>
      <c r="C220" s="13">
        <f>SUM(D220:F220)</f>
        <v>29150.3</v>
      </c>
      <c r="D220" s="13">
        <v>29150.3</v>
      </c>
      <c r="E220" s="13">
        <v>0</v>
      </c>
      <c r="F220" s="13">
        <v>0</v>
      </c>
      <c r="G220" s="13">
        <f>SUM(H220:J220)</f>
        <v>0</v>
      </c>
      <c r="H220" s="13">
        <v>0</v>
      </c>
      <c r="I220" s="13">
        <v>0</v>
      </c>
      <c r="J220" s="13">
        <v>0</v>
      </c>
      <c r="K220" s="16"/>
      <c r="L220" s="16"/>
    </row>
    <row r="221" spans="1:12" ht="19.5" customHeight="1">
      <c r="A221" s="16"/>
      <c r="B221" s="12" t="s">
        <v>280</v>
      </c>
      <c r="C221" s="13">
        <f>SUM(D221:F221)</f>
        <v>373</v>
      </c>
      <c r="D221" s="13">
        <v>373</v>
      </c>
      <c r="E221" s="13">
        <v>0</v>
      </c>
      <c r="F221" s="13">
        <v>0</v>
      </c>
      <c r="G221" s="13">
        <f>SUM(H221:J221)</f>
        <v>371.8</v>
      </c>
      <c r="H221" s="13">
        <v>371.8</v>
      </c>
      <c r="I221" s="13">
        <v>0</v>
      </c>
      <c r="J221" s="13">
        <v>0</v>
      </c>
      <c r="K221" s="16"/>
      <c r="L221" s="16"/>
    </row>
    <row r="222" spans="1:12" ht="75" customHeight="1">
      <c r="A222" s="16"/>
      <c r="B222" s="12" t="s">
        <v>235</v>
      </c>
      <c r="C222" s="13">
        <f>SUM(D222:F222)</f>
        <v>15254.7</v>
      </c>
      <c r="D222" s="13">
        <v>15254.7</v>
      </c>
      <c r="E222" s="13">
        <v>0</v>
      </c>
      <c r="F222" s="13">
        <v>0</v>
      </c>
      <c r="G222" s="13">
        <f>SUM(H222:J222)</f>
        <v>15254.7</v>
      </c>
      <c r="H222" s="13">
        <v>15254.7</v>
      </c>
      <c r="I222" s="13">
        <v>0</v>
      </c>
      <c r="J222" s="13">
        <v>0</v>
      </c>
      <c r="K222" s="16"/>
      <c r="L222" s="16"/>
    </row>
    <row r="223" spans="1:12" ht="75.75" customHeight="1">
      <c r="A223" s="16"/>
      <c r="B223" s="12" t="s">
        <v>236</v>
      </c>
      <c r="C223" s="13">
        <f>SUM(D223:F223)</f>
        <v>7409.5</v>
      </c>
      <c r="D223" s="13">
        <v>7409.5</v>
      </c>
      <c r="E223" s="13">
        <v>0</v>
      </c>
      <c r="F223" s="13">
        <v>0</v>
      </c>
      <c r="G223" s="13">
        <f>SUM(H223:J223)</f>
        <v>7409.5</v>
      </c>
      <c r="H223" s="13">
        <v>7409.5</v>
      </c>
      <c r="I223" s="13">
        <v>0</v>
      </c>
      <c r="J223" s="13">
        <v>0</v>
      </c>
      <c r="K223" s="16"/>
      <c r="L223" s="16"/>
    </row>
    <row r="224" spans="1:12" ht="15.75">
      <c r="A224" s="16"/>
      <c r="B224" s="56" t="s">
        <v>237</v>
      </c>
      <c r="C224" s="57"/>
      <c r="D224" s="57"/>
      <c r="E224" s="57"/>
      <c r="F224" s="57"/>
      <c r="G224" s="57"/>
      <c r="H224" s="57"/>
      <c r="I224" s="57"/>
      <c r="J224" s="58"/>
      <c r="K224" s="16"/>
      <c r="L224" s="16"/>
    </row>
    <row r="225" spans="1:12" ht="31.5">
      <c r="A225" s="16"/>
      <c r="B225" s="12" t="s">
        <v>238</v>
      </c>
      <c r="C225" s="13">
        <f>SUM(D225:F225)</f>
        <v>626.6</v>
      </c>
      <c r="D225" s="13">
        <v>626.6</v>
      </c>
      <c r="E225" s="13">
        <v>0</v>
      </c>
      <c r="F225" s="13">
        <v>0</v>
      </c>
      <c r="G225" s="13">
        <f>SUM(H225:J225)</f>
        <v>626.6</v>
      </c>
      <c r="H225" s="13">
        <v>626.6</v>
      </c>
      <c r="I225" s="13">
        <v>0</v>
      </c>
      <c r="J225" s="13">
        <v>0</v>
      </c>
      <c r="K225" s="16"/>
      <c r="L225" s="16"/>
    </row>
    <row r="226" spans="1:12" ht="15.75">
      <c r="A226" s="16"/>
      <c r="B226" s="56" t="s">
        <v>239</v>
      </c>
      <c r="C226" s="57"/>
      <c r="D226" s="57"/>
      <c r="E226" s="57"/>
      <c r="F226" s="57"/>
      <c r="G226" s="57"/>
      <c r="H226" s="57"/>
      <c r="I226" s="57"/>
      <c r="J226" s="57"/>
      <c r="K226" s="58"/>
      <c r="L226" s="16"/>
    </row>
    <row r="227" spans="1:12" ht="31.5">
      <c r="A227" s="16"/>
      <c r="B227" s="12" t="s">
        <v>240</v>
      </c>
      <c r="C227" s="13">
        <f>SUM(D227:F227)</f>
        <v>1550</v>
      </c>
      <c r="D227" s="13">
        <v>1550</v>
      </c>
      <c r="E227" s="13">
        <v>0</v>
      </c>
      <c r="F227" s="13">
        <v>0</v>
      </c>
      <c r="G227" s="13">
        <f>SUM(H227:J227)</f>
        <v>1550</v>
      </c>
      <c r="H227" s="13">
        <v>1550</v>
      </c>
      <c r="I227" s="13">
        <v>0</v>
      </c>
      <c r="J227" s="13">
        <v>0</v>
      </c>
      <c r="K227" s="16"/>
      <c r="L227" s="16"/>
    </row>
    <row r="228" spans="1:12" ht="15.75">
      <c r="A228" s="16"/>
      <c r="B228" s="56" t="s">
        <v>241</v>
      </c>
      <c r="C228" s="57"/>
      <c r="D228" s="57"/>
      <c r="E228" s="57"/>
      <c r="F228" s="57"/>
      <c r="G228" s="57"/>
      <c r="H228" s="57"/>
      <c r="I228" s="57"/>
      <c r="J228" s="57"/>
      <c r="K228" s="58"/>
      <c r="L228" s="16"/>
    </row>
    <row r="229" spans="1:12" ht="47.25">
      <c r="A229" s="16"/>
      <c r="B229" s="12" t="s">
        <v>242</v>
      </c>
      <c r="C229" s="13">
        <f>SUM(D229:F229)</f>
        <v>16043.7</v>
      </c>
      <c r="D229" s="13">
        <v>16043.7</v>
      </c>
      <c r="E229" s="13">
        <v>0</v>
      </c>
      <c r="F229" s="13">
        <v>0</v>
      </c>
      <c r="G229" s="13">
        <f>SUM(H229:J229)</f>
        <v>10874.7</v>
      </c>
      <c r="H229" s="13">
        <v>10874.7</v>
      </c>
      <c r="I229" s="13">
        <v>0</v>
      </c>
      <c r="J229" s="13">
        <v>0</v>
      </c>
      <c r="K229" s="16"/>
      <c r="L229" s="16"/>
    </row>
    <row r="230" spans="1:12" ht="15.75">
      <c r="A230" s="16" t="s">
        <v>278</v>
      </c>
      <c r="B230" s="56" t="s">
        <v>243</v>
      </c>
      <c r="C230" s="57"/>
      <c r="D230" s="57"/>
      <c r="E230" s="57"/>
      <c r="F230" s="57"/>
      <c r="G230" s="57"/>
      <c r="H230" s="57"/>
      <c r="I230" s="57"/>
      <c r="J230" s="57"/>
      <c r="K230" s="58"/>
      <c r="L230" s="16"/>
    </row>
    <row r="231" spans="1:12" ht="69.75" customHeight="1">
      <c r="A231" s="16"/>
      <c r="B231" s="12" t="s">
        <v>244</v>
      </c>
      <c r="C231" s="13">
        <f>SUM(C234)</f>
        <v>5433.5</v>
      </c>
      <c r="D231" s="13">
        <f aca="true" t="shared" si="37" ref="D231:J231">SUM(D234)</f>
        <v>5238.9</v>
      </c>
      <c r="E231" s="13">
        <f t="shared" si="37"/>
        <v>194.6</v>
      </c>
      <c r="F231" s="13">
        <f t="shared" si="37"/>
        <v>0</v>
      </c>
      <c r="G231" s="13">
        <f t="shared" si="37"/>
        <v>5157</v>
      </c>
      <c r="H231" s="13">
        <f t="shared" si="37"/>
        <v>4987.7</v>
      </c>
      <c r="I231" s="13">
        <f t="shared" si="37"/>
        <v>169.3</v>
      </c>
      <c r="J231" s="13">
        <f t="shared" si="37"/>
        <v>0</v>
      </c>
      <c r="K231" s="11">
        <f>G231/C231</f>
        <v>0.9491119904297414</v>
      </c>
      <c r="L231" s="16"/>
    </row>
    <row r="232" spans="1:12" ht="15.75">
      <c r="A232" s="16"/>
      <c r="B232" s="56" t="s">
        <v>245</v>
      </c>
      <c r="C232" s="57"/>
      <c r="D232" s="57"/>
      <c r="E232" s="57"/>
      <c r="F232" s="57"/>
      <c r="G232" s="57"/>
      <c r="H232" s="57"/>
      <c r="I232" s="57"/>
      <c r="J232" s="57"/>
      <c r="K232" s="58"/>
      <c r="L232" s="16"/>
    </row>
    <row r="233" spans="1:12" ht="15.75">
      <c r="A233" s="16"/>
      <c r="B233" s="56" t="s">
        <v>246</v>
      </c>
      <c r="C233" s="57"/>
      <c r="D233" s="57"/>
      <c r="E233" s="57"/>
      <c r="F233" s="57"/>
      <c r="G233" s="57"/>
      <c r="H233" s="57"/>
      <c r="I233" s="57"/>
      <c r="J233" s="57"/>
      <c r="K233" s="58"/>
      <c r="L233" s="16"/>
    </row>
    <row r="234" spans="1:12" ht="31.5" customHeight="1">
      <c r="A234" s="16"/>
      <c r="B234" s="12" t="s">
        <v>247</v>
      </c>
      <c r="C234" s="13">
        <f>SUM(D234:F234)</f>
        <v>5433.5</v>
      </c>
      <c r="D234" s="13">
        <v>5238.9</v>
      </c>
      <c r="E234" s="13">
        <v>194.6</v>
      </c>
      <c r="F234" s="13">
        <v>0</v>
      </c>
      <c r="G234" s="13">
        <f>SUM(H234:J234)</f>
        <v>5157</v>
      </c>
      <c r="H234" s="13">
        <v>4987.7</v>
      </c>
      <c r="I234" s="13">
        <v>169.3</v>
      </c>
      <c r="J234" s="13">
        <v>0</v>
      </c>
      <c r="K234" s="16"/>
      <c r="L234" s="16"/>
    </row>
    <row r="235" spans="1:12" ht="15.75">
      <c r="A235" s="16" t="s">
        <v>279</v>
      </c>
      <c r="B235" s="56" t="s">
        <v>248</v>
      </c>
      <c r="C235" s="57"/>
      <c r="D235" s="57"/>
      <c r="E235" s="57"/>
      <c r="F235" s="57"/>
      <c r="G235" s="57"/>
      <c r="H235" s="57"/>
      <c r="I235" s="57"/>
      <c r="J235" s="57"/>
      <c r="K235" s="58"/>
      <c r="L235" s="16"/>
    </row>
    <row r="236" spans="1:12" ht="31.5">
      <c r="A236" s="16"/>
      <c r="B236" s="12" t="s">
        <v>249</v>
      </c>
      <c r="C236" s="13">
        <f>SUM(C239:C241)</f>
        <v>11078.8</v>
      </c>
      <c r="D236" s="13">
        <f aca="true" t="shared" si="38" ref="D236:J236">SUM(D239:D241)</f>
        <v>7414.6</v>
      </c>
      <c r="E236" s="13">
        <f t="shared" si="38"/>
        <v>3664.2</v>
      </c>
      <c r="F236" s="13">
        <f t="shared" si="38"/>
        <v>0</v>
      </c>
      <c r="G236" s="13">
        <f t="shared" si="38"/>
        <v>10722.3</v>
      </c>
      <c r="H236" s="13">
        <f t="shared" si="38"/>
        <v>7058.1</v>
      </c>
      <c r="I236" s="13">
        <f t="shared" si="38"/>
        <v>3664.2</v>
      </c>
      <c r="J236" s="13">
        <f t="shared" si="38"/>
        <v>0</v>
      </c>
      <c r="K236" s="11">
        <f>G236/C236</f>
        <v>0.9678214247030364</v>
      </c>
      <c r="L236" s="16"/>
    </row>
    <row r="237" spans="1:12" ht="15.75">
      <c r="A237" s="16"/>
      <c r="B237" s="56" t="s">
        <v>250</v>
      </c>
      <c r="C237" s="57"/>
      <c r="D237" s="57"/>
      <c r="E237" s="57"/>
      <c r="F237" s="57"/>
      <c r="G237" s="57"/>
      <c r="H237" s="57"/>
      <c r="I237" s="57"/>
      <c r="J237" s="57"/>
      <c r="K237" s="58"/>
      <c r="L237" s="16"/>
    </row>
    <row r="238" spans="1:12" ht="15.75">
      <c r="A238" s="16"/>
      <c r="B238" s="56" t="s">
        <v>251</v>
      </c>
      <c r="C238" s="57"/>
      <c r="D238" s="57"/>
      <c r="E238" s="57"/>
      <c r="F238" s="57"/>
      <c r="G238" s="57"/>
      <c r="H238" s="57"/>
      <c r="I238" s="57"/>
      <c r="J238" s="57"/>
      <c r="K238" s="58"/>
      <c r="L238" s="16"/>
    </row>
    <row r="239" spans="1:12" ht="31.5">
      <c r="A239" s="16"/>
      <c r="B239" s="12" t="s">
        <v>252</v>
      </c>
      <c r="C239" s="13">
        <f>SUM(D239:F239)</f>
        <v>3857.1</v>
      </c>
      <c r="D239" s="13">
        <v>192.9</v>
      </c>
      <c r="E239" s="13">
        <v>3664.2</v>
      </c>
      <c r="F239" s="13">
        <v>0</v>
      </c>
      <c r="G239" s="13">
        <f>SUM(H239:J239)</f>
        <v>3857.1</v>
      </c>
      <c r="H239" s="13">
        <v>192.9</v>
      </c>
      <c r="I239" s="13">
        <v>3664.2</v>
      </c>
      <c r="J239" s="13">
        <v>0</v>
      </c>
      <c r="K239" s="16"/>
      <c r="L239" s="16"/>
    </row>
    <row r="240" spans="1:12" ht="31.5">
      <c r="A240" s="16"/>
      <c r="B240" s="12" t="s">
        <v>288</v>
      </c>
      <c r="C240" s="13">
        <f>SUM(D240:F240)</f>
        <v>1914</v>
      </c>
      <c r="D240" s="13">
        <v>1914</v>
      </c>
      <c r="E240" s="13">
        <v>0</v>
      </c>
      <c r="F240" s="13">
        <v>0</v>
      </c>
      <c r="G240" s="13">
        <f>SUM(H240:J240)</f>
        <v>1914</v>
      </c>
      <c r="H240" s="13">
        <v>1914</v>
      </c>
      <c r="I240" s="13">
        <v>0</v>
      </c>
      <c r="J240" s="13">
        <v>0</v>
      </c>
      <c r="K240" s="16"/>
      <c r="L240" s="16"/>
    </row>
    <row r="241" spans="1:12" ht="15.75">
      <c r="A241" s="16"/>
      <c r="B241" s="16" t="s">
        <v>287</v>
      </c>
      <c r="C241" s="13">
        <f>SUM(D241:F241)</f>
        <v>5307.7</v>
      </c>
      <c r="D241" s="13">
        <v>5307.7</v>
      </c>
      <c r="E241" s="13">
        <v>0</v>
      </c>
      <c r="F241" s="13">
        <v>0</v>
      </c>
      <c r="G241" s="13">
        <f>SUM(H241:J241)</f>
        <v>4951.2</v>
      </c>
      <c r="H241" s="13">
        <v>4951.2</v>
      </c>
      <c r="I241" s="13">
        <v>0</v>
      </c>
      <c r="J241" s="13">
        <v>0</v>
      </c>
      <c r="K241" s="16"/>
      <c r="L241" s="16"/>
    </row>
    <row r="242" spans="1:12" ht="15.75">
      <c r="A242" s="16"/>
      <c r="B242" s="16"/>
      <c r="C242" s="13"/>
      <c r="D242" s="13"/>
      <c r="E242" s="13"/>
      <c r="F242" s="13"/>
      <c r="G242" s="13"/>
      <c r="H242" s="13"/>
      <c r="I242" s="13"/>
      <c r="J242" s="13"/>
      <c r="K242" s="16"/>
      <c r="L242" s="16"/>
    </row>
    <row r="243" spans="1:12" ht="15.75">
      <c r="A243" s="16"/>
      <c r="B243" s="20" t="s">
        <v>253</v>
      </c>
      <c r="C243" s="9">
        <f aca="true" t="shared" si="39" ref="C243:J243">SUM(C11+C48+C86+C131+C172+C205)</f>
        <v>390135.05000000005</v>
      </c>
      <c r="D243" s="9">
        <f t="shared" si="39"/>
        <v>259617.95</v>
      </c>
      <c r="E243" s="9">
        <f t="shared" si="39"/>
        <v>130517.1</v>
      </c>
      <c r="F243" s="9">
        <f t="shared" si="39"/>
        <v>0</v>
      </c>
      <c r="G243" s="9">
        <f t="shared" si="39"/>
        <v>347418.99</v>
      </c>
      <c r="H243" s="9">
        <f t="shared" si="39"/>
        <v>220016.29</v>
      </c>
      <c r="I243" s="9">
        <f t="shared" si="39"/>
        <v>127402.70000000001</v>
      </c>
      <c r="J243" s="9">
        <f t="shared" si="39"/>
        <v>0</v>
      </c>
      <c r="K243" s="10">
        <f>G243/C243</f>
        <v>0.890509555601323</v>
      </c>
      <c r="L243" s="16"/>
    </row>
    <row r="244" spans="2:12" ht="15.75">
      <c r="B244" s="22"/>
      <c r="C244" s="23"/>
      <c r="D244" s="23"/>
      <c r="E244" s="23"/>
      <c r="F244" s="23"/>
      <c r="G244" s="23"/>
      <c r="H244" s="23"/>
      <c r="I244" s="23"/>
      <c r="J244" s="23"/>
      <c r="K244" s="22"/>
      <c r="L244" s="22"/>
    </row>
    <row r="245" spans="2:12" ht="15.75">
      <c r="B245" s="22"/>
      <c r="C245" s="23"/>
      <c r="D245" s="23"/>
      <c r="E245" s="23"/>
      <c r="F245" s="23"/>
      <c r="G245" s="23"/>
      <c r="H245" s="23"/>
      <c r="I245" s="23"/>
      <c r="J245" s="23"/>
      <c r="K245" s="22"/>
      <c r="L245" s="22"/>
    </row>
    <row r="246" spans="2:12" ht="15.75">
      <c r="B246" s="22" t="s">
        <v>299</v>
      </c>
      <c r="C246" s="23"/>
      <c r="D246" s="23"/>
      <c r="E246" s="23"/>
      <c r="F246" s="23"/>
      <c r="G246" s="23"/>
      <c r="H246" s="23" t="s">
        <v>300</v>
      </c>
      <c r="I246" s="23"/>
      <c r="J246" s="23"/>
      <c r="K246" s="22"/>
      <c r="L246" s="22"/>
    </row>
    <row r="247" spans="2:12" ht="15.75">
      <c r="B247" s="22"/>
      <c r="C247" s="23"/>
      <c r="D247" s="23"/>
      <c r="E247" s="23"/>
      <c r="F247" s="23"/>
      <c r="G247" s="23"/>
      <c r="H247" s="23"/>
      <c r="I247" s="23"/>
      <c r="J247" s="23"/>
      <c r="K247" s="22"/>
      <c r="L247" s="22"/>
    </row>
    <row r="248" spans="2:12" ht="15.75">
      <c r="B248" s="22"/>
      <c r="C248" s="23"/>
      <c r="D248" s="23"/>
      <c r="E248" s="23"/>
      <c r="F248" s="23"/>
      <c r="G248" s="23"/>
      <c r="H248" s="23"/>
      <c r="I248" s="23"/>
      <c r="J248" s="23"/>
      <c r="K248" s="22"/>
      <c r="L248" s="22"/>
    </row>
    <row r="249" spans="2:12" ht="15.75">
      <c r="B249" s="22" t="s">
        <v>289</v>
      </c>
      <c r="C249" s="23"/>
      <c r="D249" s="23"/>
      <c r="E249" s="23"/>
      <c r="F249" s="23"/>
      <c r="G249" s="23"/>
      <c r="H249" s="23"/>
      <c r="I249" s="23"/>
      <c r="J249" s="23"/>
      <c r="K249" s="22"/>
      <c r="L249" s="22"/>
    </row>
    <row r="250" spans="2:12" ht="15.75">
      <c r="B250" s="22"/>
      <c r="C250" s="23"/>
      <c r="D250" s="23"/>
      <c r="E250" s="23"/>
      <c r="F250" s="23"/>
      <c r="G250" s="23"/>
      <c r="H250" s="23"/>
      <c r="I250" s="23"/>
      <c r="J250" s="23"/>
      <c r="K250" s="22"/>
      <c r="L250" s="22"/>
    </row>
    <row r="251" spans="2:12" ht="15.75">
      <c r="B251" s="22"/>
      <c r="C251" s="23"/>
      <c r="D251" s="23"/>
      <c r="E251" s="23"/>
      <c r="F251" s="23"/>
      <c r="G251" s="23"/>
      <c r="H251" s="23"/>
      <c r="I251" s="23"/>
      <c r="J251" s="23"/>
      <c r="K251" s="22"/>
      <c r="L251" s="22"/>
    </row>
    <row r="252" spans="2:12" ht="15.75">
      <c r="B252" s="22"/>
      <c r="C252" s="23"/>
      <c r="D252" s="23"/>
      <c r="E252" s="23"/>
      <c r="F252" s="23"/>
      <c r="G252" s="23"/>
      <c r="H252" s="23"/>
      <c r="I252" s="23"/>
      <c r="J252" s="23"/>
      <c r="K252" s="22"/>
      <c r="L252" s="22"/>
    </row>
    <row r="253" spans="2:12" ht="15.75">
      <c r="B253" s="22"/>
      <c r="C253" s="23"/>
      <c r="D253" s="23"/>
      <c r="E253" s="23"/>
      <c r="F253" s="23"/>
      <c r="G253" s="23"/>
      <c r="H253" s="23"/>
      <c r="I253" s="23"/>
      <c r="J253" s="23"/>
      <c r="K253" s="22"/>
      <c r="L253" s="22"/>
    </row>
    <row r="254" spans="2:12" ht="15.75">
      <c r="B254" s="22"/>
      <c r="C254" s="23"/>
      <c r="D254" s="23"/>
      <c r="E254" s="23"/>
      <c r="F254" s="23"/>
      <c r="G254" s="23"/>
      <c r="H254" s="23"/>
      <c r="I254" s="23"/>
      <c r="J254" s="23"/>
      <c r="K254" s="22"/>
      <c r="L254" s="22"/>
    </row>
    <row r="255" spans="2:12" ht="15.75">
      <c r="B255" s="22"/>
      <c r="C255" s="23"/>
      <c r="D255" s="23"/>
      <c r="E255" s="23"/>
      <c r="F255" s="23"/>
      <c r="G255" s="23"/>
      <c r="H255" s="23"/>
      <c r="I255" s="23"/>
      <c r="J255" s="23"/>
      <c r="K255" s="22"/>
      <c r="L255" s="22"/>
    </row>
    <row r="256" spans="2:12" ht="15.75">
      <c r="B256" s="22"/>
      <c r="C256" s="23"/>
      <c r="D256" s="23"/>
      <c r="E256" s="23"/>
      <c r="F256" s="23"/>
      <c r="G256" s="23"/>
      <c r="H256" s="23"/>
      <c r="I256" s="23"/>
      <c r="J256" s="23"/>
      <c r="K256" s="22"/>
      <c r="L256" s="22"/>
    </row>
    <row r="257" spans="2:12" ht="15.75">
      <c r="B257" s="22"/>
      <c r="C257" s="23"/>
      <c r="D257" s="23"/>
      <c r="E257" s="23"/>
      <c r="F257" s="23"/>
      <c r="G257" s="23"/>
      <c r="H257" s="23"/>
      <c r="I257" s="23"/>
      <c r="J257" s="23"/>
      <c r="K257" s="22"/>
      <c r="L257" s="22"/>
    </row>
    <row r="258" spans="2:12" ht="15.75">
      <c r="B258" s="22"/>
      <c r="C258" s="23"/>
      <c r="D258" s="23"/>
      <c r="E258" s="23"/>
      <c r="F258" s="23"/>
      <c r="G258" s="23"/>
      <c r="H258" s="23"/>
      <c r="I258" s="23"/>
      <c r="J258" s="23"/>
      <c r="K258" s="22"/>
      <c r="L258" s="22"/>
    </row>
    <row r="259" spans="2:12" ht="15.75">
      <c r="B259" s="22"/>
      <c r="C259" s="23"/>
      <c r="D259" s="23"/>
      <c r="E259" s="23"/>
      <c r="F259" s="23"/>
      <c r="G259" s="23"/>
      <c r="H259" s="23"/>
      <c r="I259" s="23"/>
      <c r="J259" s="23"/>
      <c r="K259" s="22"/>
      <c r="L259" s="22"/>
    </row>
    <row r="260" spans="2:12" ht="15.75">
      <c r="B260" s="22"/>
      <c r="C260" s="23"/>
      <c r="D260" s="23"/>
      <c r="E260" s="23"/>
      <c r="F260" s="23"/>
      <c r="G260" s="23"/>
      <c r="H260" s="23"/>
      <c r="I260" s="23"/>
      <c r="J260" s="23"/>
      <c r="K260" s="22"/>
      <c r="L260" s="22"/>
    </row>
    <row r="261" spans="2:12" ht="15.75">
      <c r="B261" s="22"/>
      <c r="C261" s="23"/>
      <c r="D261" s="23"/>
      <c r="E261" s="23"/>
      <c r="F261" s="23"/>
      <c r="G261" s="23"/>
      <c r="H261" s="23"/>
      <c r="I261" s="23"/>
      <c r="J261" s="23"/>
      <c r="K261" s="22"/>
      <c r="L261" s="22"/>
    </row>
    <row r="262" spans="2:12" ht="15.75"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</row>
    <row r="263" spans="2:12" ht="15.75"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</row>
    <row r="264" spans="2:12" ht="15.75"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</row>
    <row r="265" spans="2:12" ht="15.75"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</row>
    <row r="266" spans="2:12" ht="15.75"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</row>
    <row r="267" spans="2:12" ht="15.75"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</row>
    <row r="268" spans="2:12" ht="15.75"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</row>
    <row r="269" spans="2:12" ht="15.75"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</row>
    <row r="270" spans="2:12" ht="15.75"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</row>
    <row r="271" spans="2:12" ht="15.75"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</row>
    <row r="272" spans="2:12" ht="15.75"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</row>
    <row r="273" spans="2:12" ht="15.75"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</row>
    <row r="274" spans="2:12" ht="15.75"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</row>
    <row r="275" spans="2:12" ht="15.75"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</row>
    <row r="276" spans="2:12" ht="15.75"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</row>
    <row r="277" spans="2:12" ht="15.75"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</row>
    <row r="278" spans="2:12" ht="15.75"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</row>
    <row r="279" spans="2:12" ht="15.75"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</row>
    <row r="280" spans="2:12" ht="15.75"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</row>
    <row r="281" spans="2:12" ht="15.75"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</row>
    <row r="282" spans="2:12" ht="15.75"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</row>
    <row r="283" spans="2:12" ht="15.75"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</row>
    <row r="284" spans="2:12" ht="15.75"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</row>
    <row r="285" spans="2:12" ht="15.75"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</row>
    <row r="286" spans="2:12" ht="15.75"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</row>
    <row r="287" spans="2:12" ht="15.75"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</row>
  </sheetData>
  <sheetProtection/>
  <mergeCells count="122">
    <mergeCell ref="B24:K24"/>
    <mergeCell ref="B237:K237"/>
    <mergeCell ref="B238:K238"/>
    <mergeCell ref="B226:K226"/>
    <mergeCell ref="B228:K228"/>
    <mergeCell ref="B230:K230"/>
    <mergeCell ref="B232:K232"/>
    <mergeCell ref="B233:K233"/>
    <mergeCell ref="B235:K235"/>
    <mergeCell ref="B212:K212"/>
    <mergeCell ref="B214:K214"/>
    <mergeCell ref="B216:K216"/>
    <mergeCell ref="B218:K218"/>
    <mergeCell ref="B219:K219"/>
    <mergeCell ref="B224:J224"/>
    <mergeCell ref="B44:K44"/>
    <mergeCell ref="B46:K46"/>
    <mergeCell ref="B49:K49"/>
    <mergeCell ref="B51:K51"/>
    <mergeCell ref="B52:K52"/>
    <mergeCell ref="B26:K26"/>
    <mergeCell ref="B28:K28"/>
    <mergeCell ref="B30:K30"/>
    <mergeCell ref="B31:K31"/>
    <mergeCell ref="B41:J41"/>
    <mergeCell ref="B43:J43"/>
    <mergeCell ref="B14:K14"/>
    <mergeCell ref="B15:K15"/>
    <mergeCell ref="B17:K17"/>
    <mergeCell ref="B19:J19"/>
    <mergeCell ref="B20:K20"/>
    <mergeCell ref="B22:J22"/>
    <mergeCell ref="H6:H10"/>
    <mergeCell ref="D5:F5"/>
    <mergeCell ref="C5:C10"/>
    <mergeCell ref="E6:E10"/>
    <mergeCell ref="D6:D10"/>
    <mergeCell ref="G4:J4"/>
    <mergeCell ref="B1:L1"/>
    <mergeCell ref="L4:L10"/>
    <mergeCell ref="B12:L12"/>
    <mergeCell ref="A4:A10"/>
    <mergeCell ref="B4:B10"/>
    <mergeCell ref="J6:J10"/>
    <mergeCell ref="C4:F4"/>
    <mergeCell ref="F6:F10"/>
    <mergeCell ref="K4:K10"/>
    <mergeCell ref="G5:G10"/>
    <mergeCell ref="H5:J5"/>
    <mergeCell ref="I6:I10"/>
    <mergeCell ref="B54:K54"/>
    <mergeCell ref="B56:K56"/>
    <mergeCell ref="B57:K57"/>
    <mergeCell ref="B59:L59"/>
    <mergeCell ref="B61:K61"/>
    <mergeCell ref="B63:K63"/>
    <mergeCell ref="B65:K65"/>
    <mergeCell ref="B66:K66"/>
    <mergeCell ref="B69:K69"/>
    <mergeCell ref="B71:K71"/>
    <mergeCell ref="B72:K72"/>
    <mergeCell ref="B74:K74"/>
    <mergeCell ref="B76:K76"/>
    <mergeCell ref="B77:K77"/>
    <mergeCell ref="B79:K79"/>
    <mergeCell ref="B81:K81"/>
    <mergeCell ref="B82:K82"/>
    <mergeCell ref="B87:K87"/>
    <mergeCell ref="B89:K89"/>
    <mergeCell ref="B90:K90"/>
    <mergeCell ref="B94:K94"/>
    <mergeCell ref="B96:K96"/>
    <mergeCell ref="B98:K98"/>
    <mergeCell ref="B99:K99"/>
    <mergeCell ref="B101:L101"/>
    <mergeCell ref="B103:K103"/>
    <mergeCell ref="B105:K105"/>
    <mergeCell ref="B107:K107"/>
    <mergeCell ref="B109:K109"/>
    <mergeCell ref="B110:K110"/>
    <mergeCell ref="B113:K113"/>
    <mergeCell ref="B115:K115"/>
    <mergeCell ref="B117:K117"/>
    <mergeCell ref="B118:K118"/>
    <mergeCell ref="B120:K120"/>
    <mergeCell ref="B122:K122"/>
    <mergeCell ref="B124:K124"/>
    <mergeCell ref="B126:K126"/>
    <mergeCell ref="B127:K127"/>
    <mergeCell ref="B129:K129"/>
    <mergeCell ref="B132:K132"/>
    <mergeCell ref="B134:K134"/>
    <mergeCell ref="B135:K135"/>
    <mergeCell ref="B142:K142"/>
    <mergeCell ref="B144:K144"/>
    <mergeCell ref="B145:K145"/>
    <mergeCell ref="B150:K150"/>
    <mergeCell ref="B152:K152"/>
    <mergeCell ref="B153:K153"/>
    <mergeCell ref="B161:K161"/>
    <mergeCell ref="B163:K163"/>
    <mergeCell ref="B164:K164"/>
    <mergeCell ref="B173:K173"/>
    <mergeCell ref="B175:K175"/>
    <mergeCell ref="B176:K176"/>
    <mergeCell ref="B178:K178"/>
    <mergeCell ref="B181:K181"/>
    <mergeCell ref="B183:K183"/>
    <mergeCell ref="B185:K185"/>
    <mergeCell ref="B186:K186"/>
    <mergeCell ref="B208:K208"/>
    <mergeCell ref="B209:K209"/>
    <mergeCell ref="B193:K193"/>
    <mergeCell ref="B196:K196"/>
    <mergeCell ref="B198:K198"/>
    <mergeCell ref="B200:K200"/>
    <mergeCell ref="B201:K201"/>
    <mergeCell ref="B203:K203"/>
    <mergeCell ref="B188:K188"/>
    <mergeCell ref="B190:K190"/>
    <mergeCell ref="B192:K192"/>
    <mergeCell ref="B206:K206"/>
  </mergeCells>
  <printOptions/>
  <pageMargins left="0.6299212598425197" right="0.2362204724409449" top="0.5511811023622047" bottom="0.551181102362204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8"/>
  <sheetViews>
    <sheetView zoomScalePageLayoutView="0" workbookViewId="0" topLeftCell="A1">
      <selection activeCell="A1" sqref="A1:N22"/>
    </sheetView>
  </sheetViews>
  <sheetFormatPr defaultColWidth="9.00390625" defaultRowHeight="12.75"/>
  <cols>
    <col min="1" max="1" width="7.75390625" style="0" customWidth="1"/>
    <col min="2" max="2" width="22.125" style="0" customWidth="1"/>
    <col min="3" max="3" width="10.125" style="0" customWidth="1"/>
    <col min="6" max="6" width="9.875" style="0" customWidth="1"/>
  </cols>
  <sheetData>
    <row r="2" spans="1:14" ht="15.75">
      <c r="A2" s="98" t="s">
        <v>27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5.75">
      <c r="A3" s="98" t="s">
        <v>28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5" spans="1:1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02" t="s">
        <v>26</v>
      </c>
      <c r="N5" s="102"/>
    </row>
    <row r="6" spans="1:14" ht="21" customHeight="1">
      <c r="A6" s="103" t="s">
        <v>0</v>
      </c>
      <c r="B6" s="103" t="s">
        <v>13</v>
      </c>
      <c r="C6" s="105" t="s">
        <v>14</v>
      </c>
      <c r="D6" s="106"/>
      <c r="E6" s="107"/>
      <c r="F6" s="105" t="s">
        <v>17</v>
      </c>
      <c r="G6" s="106"/>
      <c r="H6" s="107"/>
      <c r="I6" s="105" t="s">
        <v>18</v>
      </c>
      <c r="J6" s="106"/>
      <c r="K6" s="107"/>
      <c r="L6" s="56" t="s">
        <v>19</v>
      </c>
      <c r="M6" s="57"/>
      <c r="N6" s="58"/>
    </row>
    <row r="7" spans="1:14" ht="47.25">
      <c r="A7" s="104"/>
      <c r="B7" s="104"/>
      <c r="C7" s="4" t="s">
        <v>15</v>
      </c>
      <c r="D7" s="4" t="s">
        <v>16</v>
      </c>
      <c r="E7" s="5" t="s">
        <v>11</v>
      </c>
      <c r="F7" s="4" t="s">
        <v>15</v>
      </c>
      <c r="G7" s="4" t="s">
        <v>16</v>
      </c>
      <c r="H7" s="5" t="s">
        <v>11</v>
      </c>
      <c r="I7" s="4" t="s">
        <v>15</v>
      </c>
      <c r="J7" s="4" t="s">
        <v>16</v>
      </c>
      <c r="K7" s="5" t="s">
        <v>11</v>
      </c>
      <c r="L7" s="4" t="s">
        <v>15</v>
      </c>
      <c r="M7" s="4" t="s">
        <v>16</v>
      </c>
      <c r="N7" s="5" t="s">
        <v>11</v>
      </c>
    </row>
    <row r="8" spans="1:14" ht="15.75">
      <c r="A8" s="3">
        <v>1</v>
      </c>
      <c r="B8" s="99" t="s">
        <v>20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1"/>
    </row>
    <row r="9" spans="1:14" ht="141.75">
      <c r="A9" s="8" t="s">
        <v>24</v>
      </c>
      <c r="B9" s="6" t="s">
        <v>21</v>
      </c>
      <c r="C9" s="7">
        <v>1000</v>
      </c>
      <c r="D9" s="7">
        <v>1000</v>
      </c>
      <c r="E9" s="7">
        <v>100</v>
      </c>
      <c r="F9" s="7">
        <v>1000</v>
      </c>
      <c r="G9" s="7">
        <v>1000</v>
      </c>
      <c r="H9" s="7">
        <v>100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</row>
    <row r="10" spans="1:14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.75">
      <c r="A11" s="3">
        <v>2</v>
      </c>
      <c r="B11" s="1" t="s">
        <v>22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47.25">
      <c r="A12" s="8" t="s">
        <v>23</v>
      </c>
      <c r="B12" s="6" t="s">
        <v>25</v>
      </c>
      <c r="C12" s="7">
        <v>19088.3</v>
      </c>
      <c r="D12" s="7">
        <v>10448.3</v>
      </c>
      <c r="E12" s="7">
        <v>55</v>
      </c>
      <c r="F12" s="7">
        <v>10448.3</v>
      </c>
      <c r="G12" s="7">
        <v>10448.3</v>
      </c>
      <c r="H12" s="7">
        <v>100</v>
      </c>
      <c r="I12" s="7">
        <v>8640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6" spans="2:12" ht="15.75">
      <c r="B16" s="2" t="s">
        <v>29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5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5.75">
      <c r="B18" s="2" t="s">
        <v>30</v>
      </c>
      <c r="C18" s="2"/>
      <c r="D18" s="2"/>
      <c r="E18" s="2"/>
      <c r="F18" s="2"/>
      <c r="G18" s="2"/>
      <c r="H18" s="2"/>
      <c r="I18" s="2"/>
      <c r="J18" s="2"/>
      <c r="K18" s="2"/>
      <c r="L18" s="2"/>
    </row>
  </sheetData>
  <sheetProtection/>
  <mergeCells count="10">
    <mergeCell ref="A2:N2"/>
    <mergeCell ref="A3:N3"/>
    <mergeCell ref="B8:N8"/>
    <mergeCell ref="M5:N5"/>
    <mergeCell ref="B6:B7"/>
    <mergeCell ref="A6:A7"/>
    <mergeCell ref="C6:E6"/>
    <mergeCell ref="F6:H6"/>
    <mergeCell ref="I6:K6"/>
    <mergeCell ref="L6:N6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Office</cp:lastModifiedBy>
  <cp:lastPrinted>2017-03-13T05:45:34Z</cp:lastPrinted>
  <dcterms:created xsi:type="dcterms:W3CDTF">2014-04-10T06:07:41Z</dcterms:created>
  <dcterms:modified xsi:type="dcterms:W3CDTF">2017-03-13T06:08:09Z</dcterms:modified>
  <cp:category/>
  <cp:version/>
  <cp:contentType/>
  <cp:contentStatus/>
</cp:coreProperties>
</file>